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ity.kamaishi.iwate.jp\f000\F102_財政課\R05_F102_財政課\2028機密性2（財）公営企業\2028機密性2_R5\060117★【県市町村課：130(火)〆】公営企業に係る経営比較分析表（令和４年度決算）の分析等について（依頼）\05_ウェブサイト掲載\"/>
    </mc:Choice>
  </mc:AlternateContent>
  <xr:revisionPtr revIDLastSave="0" documentId="13_ncr:1_{C430D4C3-2809-4E8A-8FDA-DA1ABD2D84D2}" xr6:coauthVersionLast="47" xr6:coauthVersionMax="47" xr10:uidLastSave="{00000000-0000-0000-0000-000000000000}"/>
  <workbookProtection workbookAlgorithmName="SHA-512" workbookHashValue="TC8MNXbVMgaJ7luBHa7Tb1zcl0Igf6UyP1S+UFvFpirygsKmQ7X1EZDtUvhnc7+oYB7zKO5FSOrCbVb2wKWnIw==" workbookSaltValue="g7owRifdAcp7PcM7ikhd2Q=="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W10" i="4" s="1"/>
  <c r="P6" i="5"/>
  <c r="O6" i="5"/>
  <c r="N6" i="5"/>
  <c r="B10" i="4" s="1"/>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E85" i="4"/>
  <c r="BB10" i="4"/>
  <c r="AT10" i="4"/>
  <c r="P10" i="4"/>
  <c r="I10" i="4"/>
  <c r="BB8" i="4"/>
  <c r="AT8" i="4"/>
  <c r="AL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<sst xmlns="http://schemas.openxmlformats.org/spreadsheetml/2006/main" count="231" uniqueCount="117">
  <si>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</si>
  <si>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</si>
  <si>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</si>
  <si>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</si>
  <si>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</si>
  <si>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</si>
  <si>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</si>
  <si>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</si>
  <si>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</si>
  <si>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</si>
  <si>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</si>
  <si>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</si>
  <si>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</si>
  <si>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</si>
  <si>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</si>
  <si>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</si>
  <si>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</si>
  <si>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</si>
  <si>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</si>
  <si>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</si>
  <si>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</si>
  <si>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</si>
  <si>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</si>
  <si>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</si>
  <si>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</si>
  <si>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</si>
  <si>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</si>
  <si>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</si>
  <si>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</si>
  <si>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</si>
  <si>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</si>
  <si>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</si>
  <si>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</si>
  <si>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</si>
  <si>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</si>
  <si>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</si>
  <si>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</si>
  <si>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</si>
  <si>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</si>
  <si>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</si>
  <si>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</si>
  <si>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</si>
  <si>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</si>
  <si>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</si>
  <si>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</si>
  <si>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</si>
  <si>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</si>
  <si>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</si>
  <si>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</si>
  <si>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</si>
  <si>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</si>
  <si>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</si>
  <si>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</si>
  <si>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</si>
  <si>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</si>
  <si>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</si>
  <si>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</si>
  <si>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</si>
  <si>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</si>
  <si>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</si>
  <si>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</si>
  <si>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</si>
  <si>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</si>
  <si>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</si>
  <si>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</si>
  <si>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</si>
  <si>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</si>
  <si>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</si>
  <si>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</si>
  <si>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</si>
  <si>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</si>
  <si>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</si>
  <si>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</si>
  <si>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</si>
  <si>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</si>
  <si>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</si>
  <si>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</si>
  <si>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</si>
  <si>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</si>
  <si>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</si>
  <si>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</si>
  <si>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</si>
  <si>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</si>
  <si>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</si>
  <si>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</si>
  <si>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</si>
  <si>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</si>
  <si>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</si>
  <si>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</si>
  <si>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</si>
  <si>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</si>
  <si>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</si>
  <si>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</si>
  <si>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</si>
  <si>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</si>
  <si>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</si>
  <si>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釜石市</t>
  </si>
  <si>
    <t>法適用</t>
  </si>
  <si>
    <t>下水道事業</t>
  </si>
  <si>
    <t>漁業集落排水</t>
  </si>
  <si>
    <t>H3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</si>
  <si>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</si>
  <si>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</si>
  <si>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</si>
  <si>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</si>
  <si>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</si>
  <si>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</si>
  <si>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</si>
  <si>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</si>
  <si>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</si>
  <si>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</si>
  <si>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</si>
  <si>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</si>
  <si>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</si>
  <si>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法定耐用年数を超過した管渠がないことから、②管渠老朽化率及び③管渠改善率については、0で推移しています。類似団体平均値と比較して①有形固定資産減価償却率も同程度であり、全体として老朽化の程度は低い状況です。</t>
    <phoneticPr fontId="4"/>
  </si>
  <si>
    <t>　本事業の性質上、赤字経営になりやすい傾向にありますが、公共下水道を中心とした下水道事業全体で経営を行っているので、財務体質を除いた運営全般には特段の問題は生じておりません。
　しかしながら、収支差を縮小させるため水洗化率の向上、施設の長寿命化によるライフサイクルコストの低減など、収入の確保・費用の低減に取り組み、より安定的・効率的な経営に努めます。また、使用料について適正な使用料水準を検証していきます。</t>
    <rPh sb="58" eb="62">
      <t>ザイムタイシツ</t>
    </rPh>
    <rPh sb="63" eb="64">
      <t>ノゾ</t>
    </rPh>
    <rPh sb="68" eb="70">
      <t>ゼンパン</t>
    </rPh>
    <rPh sb="72" eb="74">
      <t>トクダン</t>
    </rPh>
    <rPh sb="192" eb="194">
      <t>スイジュン</t>
    </rPh>
    <rPh sb="195" eb="197">
      <t>ケンショウ</t>
    </rPh>
    <phoneticPr fontId="4"/>
  </si>
  <si>
    <t>　本事業は、平成28年度に供用を開始しました。
　漁業集落における事業であるため事業対象地域の人口密度が低く、維持管理や設備投資などの費用を使用料収入で回収することが困難な状況であり、一般会計からの繰入金が総収益の多くの部分を占めています。
　こうしたことから、数値の算出に当該繰入金が含まれない⑤経費回収率や⑥汚水処理原価は公共下水道事業と大きな差がありますが、類似団体平均値と近い水準で推移しています。ただし動力費の今後の推移に不透明感が拭えないので、その動向は注視する必要があります。
　一般会計繰入金が含まれる①経常収支比率は類似団体と同程度となっていますが、繰入金に依存する状況にも限界があり、不断の経営改善が必要です。
　⑧水洗化率については、類似団体平均値と比べて低値となっております。個別訪問等による接続勧奨を実施しておりますが、事業実施地域の著しい人口減少と高齢化により、目に見えた改善は非常に厳しいものと見込んでいます。</t>
    <rPh sb="190" eb="191">
      <t>チカ</t>
    </rPh>
    <rPh sb="192" eb="194">
      <t>スイジュン</t>
    </rPh>
    <rPh sb="210" eb="212">
      <t>コンゴ</t>
    </rPh>
    <rPh sb="213" eb="215">
      <t>スイイ</t>
    </rPh>
    <rPh sb="216" eb="220">
      <t>フトウメイカン</t>
    </rPh>
    <rPh sb="221" eb="222">
      <t>ヌグ</t>
    </rPh>
    <rPh sb="230" eb="232">
      <t>ドウコウ</t>
    </rPh>
    <rPh sb="247" eb="251">
      <t>イッパンカイケイ</t>
    </rPh>
    <rPh sb="267" eb="271">
      <t>ルイジダンタイ</t>
    </rPh>
    <rPh sb="350" eb="354">
      <t>コベツホウモン</t>
    </rPh>
    <rPh sb="354" eb="355">
      <t>トウ</t>
    </rPh>
    <rPh sb="360" eb="362">
      <t>カンショウ</t>
    </rPh>
    <rPh sb="363" eb="365">
      <t>ジッシ</t>
    </rPh>
    <rPh sb="373" eb="375">
      <t>ジギョウ</t>
    </rPh>
    <rPh sb="375" eb="377">
      <t>ジッシ</t>
    </rPh>
    <rPh sb="377" eb="379">
      <t>チイキ</t>
    </rPh>
    <rPh sb="380" eb="381">
      <t>イチジル</t>
    </rPh>
    <rPh sb="383" eb="387">
      <t>ジンコウゲンショウ</t>
    </rPh>
    <rPh sb="388" eb="391">
      <t>コウレイカ</t>
    </rPh>
    <rPh sb="395" eb="396">
      <t>メ</t>
    </rPh>
    <rPh sb="397" eb="398">
      <t>ミ</t>
    </rPh>
    <rPh sb="403" eb="405">
      <t>ヒジョウ</t>
    </rPh>
    <rPh sb="406" eb="407">
      <t>キビ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</si>
</sst>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DD-44F7-86A8-D03FBC6E991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0.04</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26DD-44F7-86A8-D03FBC6E991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40</c:v>
                </c:pt>
                <c:pt idx="1">
                  <c:v>43.46</c:v>
                </c:pt>
                <c:pt idx="2">
                  <c:v>45</c:v>
                </c:pt>
                <c:pt idx="3">
                  <c:v>45.77</c:v>
                </c:pt>
                <c:pt idx="4">
                  <c:v>44.62</c:v>
                </c:pt>
              </c:numCache>
            </c:numRef>
          </c:val>
          <c:extLst>
            <c:ext xmlns:c16="http://schemas.microsoft.com/office/drawing/2014/chart" uri="{C3380CC4-5D6E-409C-BE32-E72D297353CC}">
              <c16:uniqueId val="{00000000-73B5-430C-99CE-9CD34A22645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29.43</c:v>
                </c:pt>
                <c:pt idx="1">
                  <c:v>26.7</c:v>
                </c:pt>
                <c:pt idx="2">
                  <c:v>29.12</c:v>
                </c:pt>
                <c:pt idx="3">
                  <c:v>29.1</c:v>
                </c:pt>
                <c:pt idx="4">
                  <c:v>32.119999999999997</c:v>
                </c:pt>
              </c:numCache>
            </c:numRef>
          </c:val>
          <c:smooth val="0"/>
          <c:extLst>
            <c:ext xmlns:c16="http://schemas.microsoft.com/office/drawing/2014/chart" uri="{C3380CC4-5D6E-409C-BE32-E72D297353CC}">
              <c16:uniqueId val="{00000001-73B5-430C-99CE-9CD34A22645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35.03</c:v>
                </c:pt>
                <c:pt idx="1">
                  <c:v>46.77</c:v>
                </c:pt>
                <c:pt idx="2">
                  <c:v>48.29</c:v>
                </c:pt>
                <c:pt idx="3">
                  <c:v>56.98</c:v>
                </c:pt>
                <c:pt idx="4">
                  <c:v>50.85</c:v>
                </c:pt>
              </c:numCache>
            </c:numRef>
          </c:val>
          <c:extLst>
            <c:ext xmlns:c16="http://schemas.microsoft.com/office/drawing/2014/chart" uri="{C3380CC4-5D6E-409C-BE32-E72D297353CC}">
              <c16:uniqueId val="{00000000-9DC4-4ECF-9681-9A4B9C6DE54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66.459999999999994</c:v>
                </c:pt>
                <c:pt idx="2">
                  <c:v>64.42</c:v>
                </c:pt>
                <c:pt idx="3">
                  <c:v>63.84</c:v>
                </c:pt>
                <c:pt idx="4">
                  <c:v>61.64</c:v>
                </c:pt>
              </c:numCache>
            </c:numRef>
          </c:val>
          <c:smooth val="0"/>
          <c:extLst>
            <c:ext xmlns:c16="http://schemas.microsoft.com/office/drawing/2014/chart" uri="{C3380CC4-5D6E-409C-BE32-E72D297353CC}">
              <c16:uniqueId val="{00000001-9DC4-4ECF-9681-9A4B9C6DE54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93.35</c:v>
                </c:pt>
                <c:pt idx="1">
                  <c:v>102.91</c:v>
                </c:pt>
                <c:pt idx="2">
                  <c:v>98.98</c:v>
                </c:pt>
                <c:pt idx="3">
                  <c:v>93.97</c:v>
                </c:pt>
                <c:pt idx="4">
                  <c:v>101.91</c:v>
                </c:pt>
              </c:numCache>
            </c:numRef>
          </c:val>
          <c:extLst>
            <c:ext xmlns:c16="http://schemas.microsoft.com/office/drawing/2014/chart" uri="{C3380CC4-5D6E-409C-BE32-E72D297353CC}">
              <c16:uniqueId val="{00000000-E26A-4838-8A80-539CEFCA022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99.89</c:v>
                </c:pt>
                <c:pt idx="2">
                  <c:v>98.48</c:v>
                </c:pt>
                <c:pt idx="3">
                  <c:v>94.93</c:v>
                </c:pt>
                <c:pt idx="4">
                  <c:v>101.1</c:v>
                </c:pt>
              </c:numCache>
            </c:numRef>
          </c:val>
          <c:smooth val="0"/>
          <c:extLst>
            <c:ext xmlns:c16="http://schemas.microsoft.com/office/drawing/2014/chart" uri="{C3380CC4-5D6E-409C-BE32-E72D297353CC}">
              <c16:uniqueId val="{00000001-E26A-4838-8A80-539CEFCA022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6.99</c:v>
                </c:pt>
                <c:pt idx="1">
                  <c:v>9.2799999999999994</c:v>
                </c:pt>
                <c:pt idx="2">
                  <c:v>11.63</c:v>
                </c:pt>
                <c:pt idx="3">
                  <c:v>13.98</c:v>
                </c:pt>
                <c:pt idx="4">
                  <c:v>16.329999999999998</c:v>
                </c:pt>
              </c:numCache>
            </c:numRef>
          </c:val>
          <c:extLst>
            <c:ext xmlns:c16="http://schemas.microsoft.com/office/drawing/2014/chart" uri="{C3380CC4-5D6E-409C-BE32-E72D297353CC}">
              <c16:uniqueId val="{00000000-165C-4A4C-AA71-5C0193C6E75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9.15</c:v>
                </c:pt>
                <c:pt idx="1">
                  <c:v>11.59</c:v>
                </c:pt>
                <c:pt idx="2">
                  <c:v>10.65</c:v>
                </c:pt>
                <c:pt idx="3">
                  <c:v>13.39</c:v>
                </c:pt>
                <c:pt idx="4">
                  <c:v>15.76</c:v>
                </c:pt>
              </c:numCache>
            </c:numRef>
          </c:val>
          <c:smooth val="0"/>
          <c:extLst>
            <c:ext xmlns:c16="http://schemas.microsoft.com/office/drawing/2014/chart" uri="{C3380CC4-5D6E-409C-BE32-E72D297353CC}">
              <c16:uniqueId val="{00000001-165C-4A4C-AA71-5C0193C6E75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0A-4F2B-B8B3-BB962716EF8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20A-4F2B-B8B3-BB962716EF8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formatCode="#,##0.00;&quot;△&quot;#,##0.00;&quot;-&quot;">
                  <c:v>11.33</c:v>
                </c:pt>
                <c:pt idx="4">
                  <c:v>0</c:v>
                </c:pt>
              </c:numCache>
            </c:numRef>
          </c:val>
          <c:extLst>
            <c:ext xmlns:c16="http://schemas.microsoft.com/office/drawing/2014/chart" uri="{C3380CC4-5D6E-409C-BE32-E72D297353CC}">
              <c16:uniqueId val="{00000000-780D-4B53-8FA3-F4CB00B2C69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94.75</c:v>
                </c:pt>
                <c:pt idx="1">
                  <c:v>89.95</c:v>
                </c:pt>
                <c:pt idx="2">
                  <c:v>121.31</c:v>
                </c:pt>
                <c:pt idx="3">
                  <c:v>141.65</c:v>
                </c:pt>
                <c:pt idx="4">
                  <c:v>140.91999999999999</c:v>
                </c:pt>
              </c:numCache>
            </c:numRef>
          </c:val>
          <c:smooth val="0"/>
          <c:extLst>
            <c:ext xmlns:c16="http://schemas.microsoft.com/office/drawing/2014/chart" uri="{C3380CC4-5D6E-409C-BE32-E72D297353CC}">
              <c16:uniqueId val="{00000001-780D-4B53-8FA3-F4CB00B2C69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370.89</c:v>
                </c:pt>
                <c:pt idx="1">
                  <c:v>280.91000000000003</c:v>
                </c:pt>
                <c:pt idx="2">
                  <c:v>333</c:v>
                </c:pt>
                <c:pt idx="3">
                  <c:v>344.66</c:v>
                </c:pt>
                <c:pt idx="4">
                  <c:v>343.77</c:v>
                </c:pt>
              </c:numCache>
            </c:numRef>
          </c:val>
          <c:extLst>
            <c:ext xmlns:c16="http://schemas.microsoft.com/office/drawing/2014/chart" uri="{C3380CC4-5D6E-409C-BE32-E72D297353CC}">
              <c16:uniqueId val="{00000000-FBC9-440E-86A7-2A02A9786C7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178.05</c:v>
                </c:pt>
                <c:pt idx="1">
                  <c:v>138.87</c:v>
                </c:pt>
                <c:pt idx="2">
                  <c:v>258.14999999999998</c:v>
                </c:pt>
                <c:pt idx="3">
                  <c:v>255.33</c:v>
                </c:pt>
                <c:pt idx="4">
                  <c:v>241.92</c:v>
                </c:pt>
              </c:numCache>
            </c:numRef>
          </c:val>
          <c:smooth val="0"/>
          <c:extLst>
            <c:ext xmlns:c16="http://schemas.microsoft.com/office/drawing/2014/chart" uri="{C3380CC4-5D6E-409C-BE32-E72D297353CC}">
              <c16:uniqueId val="{00000001-FBC9-440E-86A7-2A02A9786C7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1563.71</c:v>
                </c:pt>
                <c:pt idx="1">
                  <c:v>1350.61</c:v>
                </c:pt>
                <c:pt idx="2">
                  <c:v>1335.36</c:v>
                </c:pt>
                <c:pt idx="3">
                  <c:v>1253.4000000000001</c:v>
                </c:pt>
                <c:pt idx="4">
                  <c:v>1179.47</c:v>
                </c:pt>
              </c:numCache>
            </c:numRef>
          </c:val>
          <c:extLst>
            <c:ext xmlns:c16="http://schemas.microsoft.com/office/drawing/2014/chart" uri="{C3380CC4-5D6E-409C-BE32-E72D297353CC}">
              <c16:uniqueId val="{00000000-918D-4F86-9399-C45ECB77C11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1756.26</c:v>
                </c:pt>
                <c:pt idx="1">
                  <c:v>1864.29</c:v>
                </c:pt>
                <c:pt idx="2">
                  <c:v>1867.86</c:v>
                </c:pt>
                <c:pt idx="3">
                  <c:v>1786.64</c:v>
                </c:pt>
                <c:pt idx="4">
                  <c:v>2780.59</c:v>
                </c:pt>
              </c:numCache>
            </c:numRef>
          </c:val>
          <c:smooth val="0"/>
          <c:extLst>
            <c:ext xmlns:c16="http://schemas.microsoft.com/office/drawing/2014/chart" uri="{C3380CC4-5D6E-409C-BE32-E72D297353CC}">
              <c16:uniqueId val="{00000001-918D-4F86-9399-C45ECB77C11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46.01</c:v>
                </c:pt>
                <c:pt idx="1">
                  <c:v>46.41</c:v>
                </c:pt>
                <c:pt idx="2">
                  <c:v>49.29</c:v>
                </c:pt>
                <c:pt idx="3">
                  <c:v>37.89</c:v>
                </c:pt>
                <c:pt idx="4">
                  <c:v>46.46</c:v>
                </c:pt>
              </c:numCache>
            </c:numRef>
          </c:val>
          <c:extLst>
            <c:ext xmlns:c16="http://schemas.microsoft.com/office/drawing/2014/chart" uri="{C3380CC4-5D6E-409C-BE32-E72D297353CC}">
              <c16:uniqueId val="{00000000-C147-4F74-B8B8-A11EE0865BC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45.78</c:v>
                </c:pt>
                <c:pt idx="1">
                  <c:v>51.32</c:v>
                </c:pt>
                <c:pt idx="2">
                  <c:v>46.93</c:v>
                </c:pt>
                <c:pt idx="3">
                  <c:v>46.93</c:v>
                </c:pt>
                <c:pt idx="4">
                  <c:v>42.27</c:v>
                </c:pt>
              </c:numCache>
            </c:numRef>
          </c:val>
          <c:smooth val="0"/>
          <c:extLst>
            <c:ext xmlns:c16="http://schemas.microsoft.com/office/drawing/2014/chart" uri="{C3380CC4-5D6E-409C-BE32-E72D297353CC}">
              <c16:uniqueId val="{00000001-C147-4F74-B8B8-A11EE0865BC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415.12</c:v>
                </c:pt>
                <c:pt idx="1">
                  <c:v>415.19</c:v>
                </c:pt>
                <c:pt idx="2">
                  <c:v>362.16</c:v>
                </c:pt>
                <c:pt idx="3">
                  <c:v>472.65</c:v>
                </c:pt>
                <c:pt idx="4">
                  <c:v>390.98</c:v>
                </c:pt>
              </c:numCache>
            </c:numRef>
          </c:val>
          <c:extLst>
            <c:ext xmlns:c16="http://schemas.microsoft.com/office/drawing/2014/chart" uri="{C3380CC4-5D6E-409C-BE32-E72D297353CC}">
              <c16:uniqueId val="{00000000-A767-4A1C-9BF4-10FAB720847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367.7</c:v>
                </c:pt>
                <c:pt idx="1">
                  <c:v>329.91</c:v>
                </c:pt>
                <c:pt idx="2">
                  <c:v>346.96</c:v>
                </c:pt>
                <c:pt idx="3">
                  <c:v>345.6</c:v>
                </c:pt>
                <c:pt idx="4">
                  <c:v>332.54</c:v>
                </c:pt>
              </c:numCache>
            </c:numRef>
          </c:val>
          <c:smooth val="0"/>
          <c:extLst>
            <c:ext xmlns:c16="http://schemas.microsoft.com/office/drawing/2014/chart" uri="{C3380CC4-5D6E-409C-BE32-E72D297353CC}">
              <c16:uniqueId val="{00000001-A767-4A1C-9BF4-10FAB720847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3"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岩手県　釜石市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H3</v>
      </c>
      <c r="X8" s="40"/>
      <c r="Y8" s="40"/>
      <c r="Z8" s="40"/>
      <c r="AA8" s="40"/>
      <c r="AB8" s="40"/>
      <c r="AC8" s="40"/>
      <c r="AD8" s="41" t="str">
        <f>データ!$M$6</f>
        <v>非設置</v>
      </c>
      <c r="AE8" s="41"/>
      <c r="AF8" s="41"/>
      <c r="AG8" s="41"/>
      <c r="AH8" s="41"/>
      <c r="AI8" s="41"/>
      <c r="AJ8" s="41"/>
      <c r="AK8" s="3"/>
      <c r="AL8" s="42">
        <f>データ!S6</f>
        <v>30624</v>
      </c>
      <c r="AM8" s="42"/>
      <c r="AN8" s="42"/>
      <c r="AO8" s="42"/>
      <c r="AP8" s="42"/>
      <c r="AQ8" s="42"/>
      <c r="AR8" s="42"/>
      <c r="AS8" s="42"/>
      <c r="AT8" s="35">
        <f>データ!T6</f>
        <v>440.35</v>
      </c>
      <c r="AU8" s="35"/>
      <c r="AV8" s="35"/>
      <c r="AW8" s="35"/>
      <c r="AX8" s="35"/>
      <c r="AY8" s="35"/>
      <c r="AZ8" s="35"/>
      <c r="BA8" s="35"/>
      <c r="BB8" s="35">
        <f>データ!U6</f>
        <v>69.540000000000006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71.56</v>
      </c>
      <c r="J10" s="35"/>
      <c r="K10" s="35"/>
      <c r="L10" s="35"/>
      <c r="M10" s="35"/>
      <c r="N10" s="35"/>
      <c r="O10" s="35"/>
      <c r="P10" s="35">
        <f>データ!P6</f>
        <v>2.93</v>
      </c>
      <c r="Q10" s="35"/>
      <c r="R10" s="35"/>
      <c r="S10" s="35"/>
      <c r="T10" s="35"/>
      <c r="U10" s="35"/>
      <c r="V10" s="35"/>
      <c r="W10" s="35">
        <f>データ!Q6</f>
        <v>100</v>
      </c>
      <c r="X10" s="35"/>
      <c r="Y10" s="35"/>
      <c r="Z10" s="35"/>
      <c r="AA10" s="35"/>
      <c r="AB10" s="35"/>
      <c r="AC10" s="35"/>
      <c r="AD10" s="42">
        <f>データ!R6</f>
        <v>3740</v>
      </c>
      <c r="AE10" s="42"/>
      <c r="AF10" s="42"/>
      <c r="AG10" s="42"/>
      <c r="AH10" s="42"/>
      <c r="AI10" s="42"/>
      <c r="AJ10" s="42"/>
      <c r="AK10" s="2"/>
      <c r="AL10" s="42">
        <f>データ!V6</f>
        <v>887</v>
      </c>
      <c r="AM10" s="42"/>
      <c r="AN10" s="42"/>
      <c r="AO10" s="42"/>
      <c r="AP10" s="42"/>
      <c r="AQ10" s="42"/>
      <c r="AR10" s="42"/>
      <c r="AS10" s="42"/>
      <c r="AT10" s="35">
        <f>データ!W6</f>
        <v>1.08</v>
      </c>
      <c r="AU10" s="35"/>
      <c r="AV10" s="35"/>
      <c r="AW10" s="35"/>
      <c r="AX10" s="35"/>
      <c r="AY10" s="35"/>
      <c r="AZ10" s="35"/>
      <c r="BA10" s="35"/>
      <c r="BB10" s="35">
        <f>データ!X6</f>
        <v>821.3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zcQkkqzUwODKtLqTE6H2f/iYfnj721OL5+/v5GaszvhNYQu6/hRAkT5TxO6fb8nqjTW+TeeVCt8yzMrZsK93wQ==" saltValue="63uOApFHAT22L6AaUBvP8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32115</v>
      </c>
      <c r="D6" s="19">
        <f t="shared" si="3"/>
        <v>46</v>
      </c>
      <c r="E6" s="19">
        <f t="shared" si="3"/>
        <v>17</v>
      </c>
      <c r="F6" s="19">
        <f t="shared" si="3"/>
        <v>6</v>
      </c>
      <c r="G6" s="19">
        <f t="shared" si="3"/>
        <v>0</v>
      </c>
      <c r="H6" s="19" t="str">
        <f t="shared" si="3"/>
        <v>岩手県　釜石市</v>
      </c>
      <c r="I6" s="19" t="str">
        <f t="shared" si="3"/>
        <v>法適用</v>
      </c>
      <c r="J6" s="19" t="str">
        <f t="shared" si="3"/>
        <v>下水道事業</v>
      </c>
      <c r="K6" s="19" t="str">
        <f t="shared" si="3"/>
        <v>漁業集落排水</v>
      </c>
      <c r="L6" s="19" t="str">
        <f t="shared" si="3"/>
        <v>H3</v>
      </c>
      <c r="M6" s="19" t="str">
        <f t="shared" si="3"/>
        <v>非設置</v>
      </c>
      <c r="N6" s="20" t="str">
        <f t="shared" si="3"/>
        <v>-</v>
      </c>
      <c r="O6" s="20">
        <f t="shared" si="3"/>
        <v>71.56</v>
      </c>
      <c r="P6" s="20">
        <f t="shared" si="3"/>
        <v>2.93</v>
      </c>
      <c r="Q6" s="20">
        <f t="shared" si="3"/>
        <v>100</v>
      </c>
      <c r="R6" s="20">
        <f t="shared" si="3"/>
        <v>3740</v>
      </c>
      <c r="S6" s="20">
        <f t="shared" si="3"/>
        <v>30624</v>
      </c>
      <c r="T6" s="20">
        <f t="shared" si="3"/>
        <v>440.35</v>
      </c>
      <c r="U6" s="20">
        <f t="shared" si="3"/>
        <v>69.540000000000006</v>
      </c>
      <c r="V6" s="20">
        <f t="shared" si="3"/>
        <v>887</v>
      </c>
      <c r="W6" s="20">
        <f t="shared" si="3"/>
        <v>1.08</v>
      </c>
      <c r="X6" s="20">
        <f t="shared" si="3"/>
        <v>821.3</v>
      </c>
      <c r="Y6" s="21">
        <f>IF(Y7="",NA(),Y7)</f>
        <v>93.35</v>
      </c>
      <c r="Z6" s="21">
        <f t="shared" ref="Z6:AH6" si="4">IF(Z7="",NA(),Z7)</f>
        <v>102.91</v>
      </c>
      <c r="AA6" s="21">
        <f t="shared" si="4"/>
        <v>98.98</v>
      </c>
      <c r="AB6" s="21">
        <f t="shared" si="4"/>
        <v>93.97</v>
      </c>
      <c r="AC6" s="21">
        <f t="shared" si="4"/>
        <v>101.91</v>
      </c>
      <c r="AD6" s="21">
        <f t="shared" si="4"/>
        <v>97.53</v>
      </c>
      <c r="AE6" s="21">
        <f t="shared" si="4"/>
        <v>99.89</v>
      </c>
      <c r="AF6" s="21">
        <f t="shared" si="4"/>
        <v>98.48</v>
      </c>
      <c r="AG6" s="21">
        <f t="shared" si="4"/>
        <v>94.93</v>
      </c>
      <c r="AH6" s="21">
        <f t="shared" si="4"/>
        <v>101.1</v>
      </c>
      <c r="AI6" s="20" t="str">
        <f>IF(AI7="","",IF(AI7="-","【-】","【"&amp;SUBSTITUTE(TEXT(AI7,"#,##0.00"),"-","△")&amp;"】"))</f>
        <v>【101.46】</v>
      </c>
      <c r="AJ6" s="20">
        <f>IF(AJ7="",NA(),AJ7)</f>
        <v>0</v>
      </c>
      <c r="AK6" s="20">
        <f t="shared" ref="AK6:AS6" si="5">IF(AK7="",NA(),AK7)</f>
        <v>0</v>
      </c>
      <c r="AL6" s="20">
        <f t="shared" si="5"/>
        <v>0</v>
      </c>
      <c r="AM6" s="21">
        <f t="shared" si="5"/>
        <v>11.33</v>
      </c>
      <c r="AN6" s="20">
        <f t="shared" si="5"/>
        <v>0</v>
      </c>
      <c r="AO6" s="21">
        <f t="shared" si="5"/>
        <v>94.75</v>
      </c>
      <c r="AP6" s="21">
        <f t="shared" si="5"/>
        <v>89.95</v>
      </c>
      <c r="AQ6" s="21">
        <f t="shared" si="5"/>
        <v>121.31</v>
      </c>
      <c r="AR6" s="21">
        <f t="shared" si="5"/>
        <v>141.65</v>
      </c>
      <c r="AS6" s="21">
        <f t="shared" si="5"/>
        <v>140.91999999999999</v>
      </c>
      <c r="AT6" s="20" t="str">
        <f>IF(AT7="","",IF(AT7="-","【-】","【"&amp;SUBSTITUTE(TEXT(AT7,"#,##0.00"),"-","△")&amp;"】"))</f>
        <v>【104.91】</v>
      </c>
      <c r="AU6" s="21">
        <f>IF(AU7="",NA(),AU7)</f>
        <v>370.89</v>
      </c>
      <c r="AV6" s="21">
        <f t="shared" ref="AV6:BD6" si="6">IF(AV7="",NA(),AV7)</f>
        <v>280.91000000000003</v>
      </c>
      <c r="AW6" s="21">
        <f t="shared" si="6"/>
        <v>333</v>
      </c>
      <c r="AX6" s="21">
        <f t="shared" si="6"/>
        <v>344.66</v>
      </c>
      <c r="AY6" s="21">
        <f t="shared" si="6"/>
        <v>343.77</v>
      </c>
      <c r="AZ6" s="21">
        <f t="shared" si="6"/>
        <v>178.05</v>
      </c>
      <c r="BA6" s="21">
        <f t="shared" si="6"/>
        <v>138.87</v>
      </c>
      <c r="BB6" s="21">
        <f t="shared" si="6"/>
        <v>258.14999999999998</v>
      </c>
      <c r="BC6" s="21">
        <f t="shared" si="6"/>
        <v>255.33</v>
      </c>
      <c r="BD6" s="21">
        <f t="shared" si="6"/>
        <v>241.92</v>
      </c>
      <c r="BE6" s="20" t="str">
        <f>IF(BE7="","",IF(BE7="-","【-】","【"&amp;SUBSTITUTE(TEXT(BE7,"#,##0.00"),"-","△")&amp;"】"))</f>
        <v>【61.34】</v>
      </c>
      <c r="BF6" s="21">
        <f>IF(BF7="",NA(),BF7)</f>
        <v>1563.71</v>
      </c>
      <c r="BG6" s="21">
        <f t="shared" ref="BG6:BO6" si="7">IF(BG7="",NA(),BG7)</f>
        <v>1350.61</v>
      </c>
      <c r="BH6" s="21">
        <f t="shared" si="7"/>
        <v>1335.36</v>
      </c>
      <c r="BI6" s="21">
        <f t="shared" si="7"/>
        <v>1253.4000000000001</v>
      </c>
      <c r="BJ6" s="21">
        <f t="shared" si="7"/>
        <v>1179.47</v>
      </c>
      <c r="BK6" s="21">
        <f t="shared" si="7"/>
        <v>1756.26</v>
      </c>
      <c r="BL6" s="21">
        <f t="shared" si="7"/>
        <v>1864.29</v>
      </c>
      <c r="BM6" s="21">
        <f t="shared" si="7"/>
        <v>1867.86</v>
      </c>
      <c r="BN6" s="21">
        <f t="shared" si="7"/>
        <v>1786.64</v>
      </c>
      <c r="BO6" s="21">
        <f t="shared" si="7"/>
        <v>2780.59</v>
      </c>
      <c r="BP6" s="20" t="str">
        <f>IF(BP7="","",IF(BP7="-","【-】","【"&amp;SUBSTITUTE(TEXT(BP7,"#,##0.00"),"-","△")&amp;"】"))</f>
        <v>【1,078.44】</v>
      </c>
      <c r="BQ6" s="21">
        <f>IF(BQ7="",NA(),BQ7)</f>
        <v>46.01</v>
      </c>
      <c r="BR6" s="21">
        <f t="shared" ref="BR6:BZ6" si="8">IF(BR7="",NA(),BR7)</f>
        <v>46.41</v>
      </c>
      <c r="BS6" s="21">
        <f t="shared" si="8"/>
        <v>49.29</v>
      </c>
      <c r="BT6" s="21">
        <f t="shared" si="8"/>
        <v>37.89</v>
      </c>
      <c r="BU6" s="21">
        <f t="shared" si="8"/>
        <v>46.46</v>
      </c>
      <c r="BV6" s="21">
        <f t="shared" si="8"/>
        <v>45.78</v>
      </c>
      <c r="BW6" s="21">
        <f t="shared" si="8"/>
        <v>51.32</v>
      </c>
      <c r="BX6" s="21">
        <f t="shared" si="8"/>
        <v>46.93</v>
      </c>
      <c r="BY6" s="21">
        <f t="shared" si="8"/>
        <v>46.93</v>
      </c>
      <c r="BZ6" s="21">
        <f t="shared" si="8"/>
        <v>42.27</v>
      </c>
      <c r="CA6" s="20" t="str">
        <f>IF(CA7="","",IF(CA7="-","【-】","【"&amp;SUBSTITUTE(TEXT(CA7,"#,##0.00"),"-","△")&amp;"】"))</f>
        <v>【41.91】</v>
      </c>
      <c r="CB6" s="21">
        <f>IF(CB7="",NA(),CB7)</f>
        <v>415.12</v>
      </c>
      <c r="CC6" s="21">
        <f t="shared" ref="CC6:CK6" si="9">IF(CC7="",NA(),CC7)</f>
        <v>415.19</v>
      </c>
      <c r="CD6" s="21">
        <f t="shared" si="9"/>
        <v>362.16</v>
      </c>
      <c r="CE6" s="21">
        <f t="shared" si="9"/>
        <v>472.65</v>
      </c>
      <c r="CF6" s="21">
        <f t="shared" si="9"/>
        <v>390.98</v>
      </c>
      <c r="CG6" s="21">
        <f t="shared" si="9"/>
        <v>367.7</v>
      </c>
      <c r="CH6" s="21">
        <f t="shared" si="9"/>
        <v>329.91</v>
      </c>
      <c r="CI6" s="21">
        <f t="shared" si="9"/>
        <v>346.96</v>
      </c>
      <c r="CJ6" s="21">
        <f t="shared" si="9"/>
        <v>345.6</v>
      </c>
      <c r="CK6" s="21">
        <f t="shared" si="9"/>
        <v>332.54</v>
      </c>
      <c r="CL6" s="20" t="str">
        <f>IF(CL7="","",IF(CL7="-","【-】","【"&amp;SUBSTITUTE(TEXT(CL7,"#,##0.00"),"-","△")&amp;"】"))</f>
        <v>【420.17】</v>
      </c>
      <c r="CM6" s="21">
        <f>IF(CM7="",NA(),CM7)</f>
        <v>40</v>
      </c>
      <c r="CN6" s="21">
        <f t="shared" ref="CN6:CV6" si="10">IF(CN7="",NA(),CN7)</f>
        <v>43.46</v>
      </c>
      <c r="CO6" s="21">
        <f t="shared" si="10"/>
        <v>45</v>
      </c>
      <c r="CP6" s="21">
        <f t="shared" si="10"/>
        <v>45.77</v>
      </c>
      <c r="CQ6" s="21">
        <f t="shared" si="10"/>
        <v>44.62</v>
      </c>
      <c r="CR6" s="21">
        <f t="shared" si="10"/>
        <v>29.43</v>
      </c>
      <c r="CS6" s="21">
        <f t="shared" si="10"/>
        <v>26.7</v>
      </c>
      <c r="CT6" s="21">
        <f t="shared" si="10"/>
        <v>29.12</v>
      </c>
      <c r="CU6" s="21">
        <f t="shared" si="10"/>
        <v>29.1</v>
      </c>
      <c r="CV6" s="21">
        <f t="shared" si="10"/>
        <v>32.119999999999997</v>
      </c>
      <c r="CW6" s="20" t="str">
        <f>IF(CW7="","",IF(CW7="-","【-】","【"&amp;SUBSTITUTE(TEXT(CW7,"#,##0.00"),"-","△")&amp;"】"))</f>
        <v>【29.92】</v>
      </c>
      <c r="CX6" s="21">
        <f>IF(CX7="",NA(),CX7)</f>
        <v>35.03</v>
      </c>
      <c r="CY6" s="21">
        <f t="shared" ref="CY6:DG6" si="11">IF(CY7="",NA(),CY7)</f>
        <v>46.77</v>
      </c>
      <c r="CZ6" s="21">
        <f t="shared" si="11"/>
        <v>48.29</v>
      </c>
      <c r="DA6" s="21">
        <f t="shared" si="11"/>
        <v>56.98</v>
      </c>
      <c r="DB6" s="21">
        <f t="shared" si="11"/>
        <v>50.85</v>
      </c>
      <c r="DC6" s="21">
        <f t="shared" si="11"/>
        <v>66.33</v>
      </c>
      <c r="DD6" s="21">
        <f t="shared" si="11"/>
        <v>66.459999999999994</v>
      </c>
      <c r="DE6" s="21">
        <f t="shared" si="11"/>
        <v>64.42</v>
      </c>
      <c r="DF6" s="21">
        <f t="shared" si="11"/>
        <v>63.84</v>
      </c>
      <c r="DG6" s="21">
        <f t="shared" si="11"/>
        <v>61.64</v>
      </c>
      <c r="DH6" s="20" t="str">
        <f>IF(DH7="","",IF(DH7="-","【-】","【"&amp;SUBSTITUTE(TEXT(DH7,"#,##0.00"),"-","△")&amp;"】"))</f>
        <v>【80.39】</v>
      </c>
      <c r="DI6" s="21">
        <f>IF(DI7="",NA(),DI7)</f>
        <v>6.99</v>
      </c>
      <c r="DJ6" s="21">
        <f t="shared" ref="DJ6:DR6" si="12">IF(DJ7="",NA(),DJ7)</f>
        <v>9.2799999999999994</v>
      </c>
      <c r="DK6" s="21">
        <f t="shared" si="12"/>
        <v>11.63</v>
      </c>
      <c r="DL6" s="21">
        <f t="shared" si="12"/>
        <v>13.98</v>
      </c>
      <c r="DM6" s="21">
        <f t="shared" si="12"/>
        <v>16.329999999999998</v>
      </c>
      <c r="DN6" s="21">
        <f t="shared" si="12"/>
        <v>9.15</v>
      </c>
      <c r="DO6" s="21">
        <f t="shared" si="12"/>
        <v>11.59</v>
      </c>
      <c r="DP6" s="21">
        <f t="shared" si="12"/>
        <v>10.65</v>
      </c>
      <c r="DQ6" s="21">
        <f t="shared" si="12"/>
        <v>13.39</v>
      </c>
      <c r="DR6" s="21">
        <f t="shared" si="12"/>
        <v>15.76</v>
      </c>
      <c r="DS6" s="20" t="str">
        <f>IF(DS7="","",IF(DS7="-","【-】","【"&amp;SUBSTITUTE(TEXT(DS7,"#,##0.00"),"-","△")&amp;"】"))</f>
        <v>【29.81】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0.26</v>
      </c>
      <c r="EK6" s="21">
        <f t="shared" si="14"/>
        <v>0.04</v>
      </c>
      <c r="EL6" s="20">
        <f t="shared" si="14"/>
        <v>0</v>
      </c>
      <c r="EM6" s="20">
        <f t="shared" si="14"/>
        <v>0</v>
      </c>
      <c r="EN6" s="20">
        <f t="shared" si="14"/>
        <v>0</v>
      </c>
      <c r="EO6" s="20" t="str">
        <f>IF(EO7="","",IF(EO7="-","【-】","【"&amp;SUBSTITUTE(TEXT(EO7,"#,##0.00"),"-","△")&amp;"】"))</f>
        <v>【0.01】</v>
      </c>
    </row>
    <row r="7" spans="1:148" s="22" customFormat="1" x14ac:dyDescent="0.2">
      <c r="A7" s="14"/>
      <c r="B7" s="23">
        <v>2022</v>
      </c>
      <c r="C7" s="23">
        <v>32115</v>
      </c>
      <c r="D7" s="23">
        <v>46</v>
      </c>
      <c r="E7" s="23">
        <v>17</v>
      </c>
      <c r="F7" s="23">
        <v>6</v>
      </c>
      <c r="G7" s="23">
        <v>0</v>
      </c>
      <c r="H7" s="23" t="s">
        <v>96</v>
      </c>
      <c r="I7" s="23" t="s">
        <v>97</v>
      </c>
      <c r="J7" s="23" t="s">
        <v>98</v>
      </c>
      <c r="K7" s="23" t="s">
        <v>99</v>
      </c>
      <c r="L7" s="23" t="s">
        <v>100</v>
      </c>
      <c r="M7" s="23" t="s">
        <v>101</v>
      </c>
      <c r="N7" s="24" t="s">
        <v>102</v>
      </c>
      <c r="O7" s="24">
        <v>71.56</v>
      </c>
      <c r="P7" s="24">
        <v>2.93</v>
      </c>
      <c r="Q7" s="24">
        <v>100</v>
      </c>
      <c r="R7" s="24">
        <v>3740</v>
      </c>
      <c r="S7" s="24">
        <v>30624</v>
      </c>
      <c r="T7" s="24">
        <v>440.35</v>
      </c>
      <c r="U7" s="24">
        <v>69.540000000000006</v>
      </c>
      <c r="V7" s="24">
        <v>887</v>
      </c>
      <c r="W7" s="24">
        <v>1.08</v>
      </c>
      <c r="X7" s="24">
        <v>821.3</v>
      </c>
      <c r="Y7" s="24">
        <v>93.35</v>
      </c>
      <c r="Z7" s="24">
        <v>102.91</v>
      </c>
      <c r="AA7" s="24">
        <v>98.98</v>
      </c>
      <c r="AB7" s="24">
        <v>93.97</v>
      </c>
      <c r="AC7" s="24">
        <v>101.91</v>
      </c>
      <c r="AD7" s="24">
        <v>97.53</v>
      </c>
      <c r="AE7" s="24">
        <v>99.89</v>
      </c>
      <c r="AF7" s="24">
        <v>98.48</v>
      </c>
      <c r="AG7" s="24">
        <v>94.93</v>
      </c>
      <c r="AH7" s="24">
        <v>101.1</v>
      </c>
      <c r="AI7" s="24">
        <v>101.46</v>
      </c>
      <c r="AJ7" s="24">
        <v>0</v>
      </c>
      <c r="AK7" s="24">
        <v>0</v>
      </c>
      <c r="AL7" s="24">
        <v>0</v>
      </c>
      <c r="AM7" s="24">
        <v>11.33</v>
      </c>
      <c r="AN7" s="24">
        <v>0</v>
      </c>
      <c r="AO7" s="24">
        <v>94.75</v>
      </c>
      <c r="AP7" s="24">
        <v>89.95</v>
      </c>
      <c r="AQ7" s="24">
        <v>121.31</v>
      </c>
      <c r="AR7" s="24">
        <v>141.65</v>
      </c>
      <c r="AS7" s="24">
        <v>140.91999999999999</v>
      </c>
      <c r="AT7" s="24">
        <v>104.91</v>
      </c>
      <c r="AU7" s="24">
        <v>370.89</v>
      </c>
      <c r="AV7" s="24">
        <v>280.91000000000003</v>
      </c>
      <c r="AW7" s="24">
        <v>333</v>
      </c>
      <c r="AX7" s="24">
        <v>344.66</v>
      </c>
      <c r="AY7" s="24">
        <v>343.77</v>
      </c>
      <c r="AZ7" s="24">
        <v>178.05</v>
      </c>
      <c r="BA7" s="24">
        <v>138.87</v>
      </c>
      <c r="BB7" s="24">
        <v>258.14999999999998</v>
      </c>
      <c r="BC7" s="24">
        <v>255.33</v>
      </c>
      <c r="BD7" s="24">
        <v>241.92</v>
      </c>
      <c r="BE7" s="24">
        <v>61.34</v>
      </c>
      <c r="BF7" s="24">
        <v>1563.71</v>
      </c>
      <c r="BG7" s="24">
        <v>1350.61</v>
      </c>
      <c r="BH7" s="24">
        <v>1335.36</v>
      </c>
      <c r="BI7" s="24">
        <v>1253.4000000000001</v>
      </c>
      <c r="BJ7" s="24">
        <v>1179.47</v>
      </c>
      <c r="BK7" s="24">
        <v>1756.26</v>
      </c>
      <c r="BL7" s="24">
        <v>1864.29</v>
      </c>
      <c r="BM7" s="24">
        <v>1867.86</v>
      </c>
      <c r="BN7" s="24">
        <v>1786.64</v>
      </c>
      <c r="BO7" s="24">
        <v>2780.59</v>
      </c>
      <c r="BP7" s="24">
        <v>1078.44</v>
      </c>
      <c r="BQ7" s="24">
        <v>46.01</v>
      </c>
      <c r="BR7" s="24">
        <v>46.41</v>
      </c>
      <c r="BS7" s="24">
        <v>49.29</v>
      </c>
      <c r="BT7" s="24">
        <v>37.89</v>
      </c>
      <c r="BU7" s="24">
        <v>46.46</v>
      </c>
      <c r="BV7" s="24">
        <v>45.78</v>
      </c>
      <c r="BW7" s="24">
        <v>51.32</v>
      </c>
      <c r="BX7" s="24">
        <v>46.93</v>
      </c>
      <c r="BY7" s="24">
        <v>46.93</v>
      </c>
      <c r="BZ7" s="24">
        <v>42.27</v>
      </c>
      <c r="CA7" s="24">
        <v>41.91</v>
      </c>
      <c r="CB7" s="24">
        <v>415.12</v>
      </c>
      <c r="CC7" s="24">
        <v>415.19</v>
      </c>
      <c r="CD7" s="24">
        <v>362.16</v>
      </c>
      <c r="CE7" s="24">
        <v>472.65</v>
      </c>
      <c r="CF7" s="24">
        <v>390.98</v>
      </c>
      <c r="CG7" s="24">
        <v>367.7</v>
      </c>
      <c r="CH7" s="24">
        <v>329.91</v>
      </c>
      <c r="CI7" s="24">
        <v>346.96</v>
      </c>
      <c r="CJ7" s="24">
        <v>345.6</v>
      </c>
      <c r="CK7" s="24">
        <v>332.54</v>
      </c>
      <c r="CL7" s="24">
        <v>420.17</v>
      </c>
      <c r="CM7" s="24">
        <v>40</v>
      </c>
      <c r="CN7" s="24">
        <v>43.46</v>
      </c>
      <c r="CO7" s="24">
        <v>45</v>
      </c>
      <c r="CP7" s="24">
        <v>45.77</v>
      </c>
      <c r="CQ7" s="24">
        <v>44.62</v>
      </c>
      <c r="CR7" s="24">
        <v>29.43</v>
      </c>
      <c r="CS7" s="24">
        <v>26.7</v>
      </c>
      <c r="CT7" s="24">
        <v>29.12</v>
      </c>
      <c r="CU7" s="24">
        <v>29.1</v>
      </c>
      <c r="CV7" s="24">
        <v>32.119999999999997</v>
      </c>
      <c r="CW7" s="24">
        <v>29.92</v>
      </c>
      <c r="CX7" s="24">
        <v>35.03</v>
      </c>
      <c r="CY7" s="24">
        <v>46.77</v>
      </c>
      <c r="CZ7" s="24">
        <v>48.29</v>
      </c>
      <c r="DA7" s="24">
        <v>56.98</v>
      </c>
      <c r="DB7" s="24">
        <v>50.85</v>
      </c>
      <c r="DC7" s="24">
        <v>66.33</v>
      </c>
      <c r="DD7" s="24">
        <v>66.459999999999994</v>
      </c>
      <c r="DE7" s="24">
        <v>64.42</v>
      </c>
      <c r="DF7" s="24">
        <v>63.84</v>
      </c>
      <c r="DG7" s="24">
        <v>61.64</v>
      </c>
      <c r="DH7" s="24">
        <v>80.39</v>
      </c>
      <c r="DI7" s="24">
        <v>6.99</v>
      </c>
      <c r="DJ7" s="24">
        <v>9.2799999999999994</v>
      </c>
      <c r="DK7" s="24">
        <v>11.63</v>
      </c>
      <c r="DL7" s="24">
        <v>13.98</v>
      </c>
      <c r="DM7" s="24">
        <v>16.329999999999998</v>
      </c>
      <c r="DN7" s="24">
        <v>9.15</v>
      </c>
      <c r="DO7" s="24">
        <v>11.59</v>
      </c>
      <c r="DP7" s="24">
        <v>10.65</v>
      </c>
      <c r="DQ7" s="24">
        <v>13.39</v>
      </c>
      <c r="DR7" s="24">
        <v>15.76</v>
      </c>
      <c r="DS7" s="24">
        <v>29.81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0.26</v>
      </c>
      <c r="EK7" s="24">
        <v>0.04</v>
      </c>
      <c r="EL7" s="24">
        <v>0</v>
      </c>
      <c r="EM7" s="24">
        <v>0</v>
      </c>
      <c r="EN7" s="24">
        <v>0</v>
      </c>
      <c r="EO7" s="24">
        <v>0.01</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cp:lastPrinted>2024-01-23T02:10:29Z</cp:lastPrinted>
  <dcterms:created xsi:type="dcterms:W3CDTF">2023-12-12T01:05:10Z</dcterms:created>
  <dcterms:modified xsi:type="dcterms:W3CDTF">2024-03-04T07:08:08Z</dcterms:modified>
  <cp:category>
  </cp:category>
</cp:coreProperties>
</file>