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ity.kamaishi.iwate.jp\f000\F102_財政課\R05_F102_財政課\2028機密性2（財）公営企業\2028機密性2_R5\060117☆【県市町村課：130(火)〆】公営企業に係る経営比較分析表（令和４年度決算）の分析等について（依頼）\02_各課回答\下水道課\"/>
    </mc:Choice>
  </mc:AlternateContent>
  <xr:revisionPtr revIDLastSave="0" documentId="13_ncr:1_{6DFCD12C-267F-42FC-B041-DB3606594FC1}" xr6:coauthVersionLast="47" xr6:coauthVersionMax="47" xr10:uidLastSave="{00000000-0000-0000-0000-000000000000}"/>
  <workbookProtection workbookAlgorithmName="SHA-512" workbookHashValue="cqHeDafrVLuuIJNI1jSixnB1gdeATOgEx3JXHl/BIE1fI28wtSyKzQ4WB1yrVybJeBXgMdngBh1gbWHxVaHvZA==" workbookSaltValue="ThPDE1rUF9ZwHj2OJKJvC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<sst xmlns="http://schemas.openxmlformats.org/spreadsheetml/2006/main" count="231" uniqueCount="118">
  <si>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</si>
  <si>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</si>
  <si>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</si>
  <si>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</si>
  <si>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</si>
  <si>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</si>
  <si>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</si>
  <si>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</si>
  <si>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</si>
  <si>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</si>
  <si>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</si>
  <si>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</si>
  <si>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</si>
  <si>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</si>
  <si>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</si>
  <si>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</si>
  <si>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</si>
  <si>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</si>
  <si>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</si>
  <si>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</si>
  <si>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</si>
  <si>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</si>
  <si>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</si>
  <si>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</si>
  <si>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</si>
  <si>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</si>
  <si>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</si>
  <si>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</si>
  <si>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</si>
  <si>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</si>
  <si>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</si>
  <si>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</si>
  <si>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</si>
  <si>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</si>
  <si>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</si>
  <si>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</si>
  <si>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</si>
  <si>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</si>
  <si>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</si>
  <si>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</si>
  <si>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</si>
  <si>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</si>
  <si>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</si>
  <si>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</si>
  <si>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</si>
  <si>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</si>
  <si>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</si>
  <si>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</si>
  <si>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</si>
  <si>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</si>
  <si>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</si>
  <si>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</si>
  <si>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</si>
  <si>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</si>
  <si>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</si>
  <si>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</si>
  <si>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</si>
  <si>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</si>
  <si>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</si>
  <si>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</si>
  <si>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</si>
  <si>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</si>
  <si>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</si>
  <si>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</si>
  <si>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</si>
  <si>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</si>
  <si>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</si>
  <si>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</si>
  <si>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</si>
  <si>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</si>
  <si>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</si>
  <si>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</si>
  <si>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</si>
  <si>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</si>
  <si>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</si>
  <si>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</si>
  <si>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</si>
  <si>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</si>
  <si>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</si>
  <si>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</si>
  <si>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</si>
  <si>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</si>
  <si>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</si>
  <si>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</si>
  <si>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</si>
  <si>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</si>
  <si>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</si>
  <si>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</si>
  <si>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</si>
  <si>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</si>
  <si>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</si>
  <si>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</si>
  <si>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</si>
  <si>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</si>
  <si>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</si>
  <si>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</si>
  <si>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</si>
  <si>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</si>
  <si>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</si>
  <si>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</si>
  <si>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</si>
  <si>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</si>
  <si>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</si>
  <si>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</si>
  <si>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</si>
  <si>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</si>
  <si>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</si>
  <si>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</si>
  <si>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</si>
  <si>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</si>
  <si>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</si>
  <si>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</si>
  <si>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</si>
  <si>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</si>
  <si>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</si>
  <si>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世界的な情勢不安や国内の物価上昇等、経営環境の不確実性が急速に高まっているなか、ほぼ昨年度並みからわずかに改善といった内容の決算になりましたので、これまでの経営改善の取り組みについて一定の評価はできるかと考えます。
　一方、人口減少による使用料収入の減少と、施設の老朽化による更新や維持管理の経費が増大することは確実と考える必要があります。
　このため、水洗化率の向上、不明水対策による有収率の向上、施設の長寿命化によるライフサイクルコストの低減など、収入の確保・費用の低減に取り組み、将来を見据えて安定的・効率的な経営に努めます。あわせて下水道使用料に関しては、受益者負担の原則に基づき、適正な水準か検証していきます。</t>
    <rPh sb="43" eb="46">
      <t>サクネンド</t>
    </rPh>
    <rPh sb="46" eb="47">
      <t>ナ</t>
    </rPh>
    <rPh sb="54" eb="56">
      <t>カイゼン</t>
    </rPh>
    <rPh sb="60" eb="62">
      <t>ナイヨウ</t>
    </rPh>
    <rPh sb="63" eb="65">
      <t>ケッサン</t>
    </rPh>
    <rPh sb="79" eb="83">
      <t>ケイエイカイゼン</t>
    </rPh>
    <rPh sb="84" eb="85">
      <t>ト</t>
    </rPh>
    <rPh sb="86" eb="87">
      <t>ク</t>
    </rPh>
    <rPh sb="92" eb="94">
      <t>イッテイ</t>
    </rPh>
    <rPh sb="95" eb="97">
      <t>ヒョウカ</t>
    </rPh>
    <rPh sb="103" eb="104">
      <t>カンガ</t>
    </rPh>
    <rPh sb="160" eb="161">
      <t>カンガ</t>
    </rPh>
    <rPh sb="163" eb="165">
      <t>ヒツヨウ</t>
    </rPh>
    <rPh sb="299" eb="301">
      <t>スイジュン</t>
    </rPh>
    <rPh sb="302" eb="304">
      <t>ケンショウ</t>
    </rPh>
    <phoneticPr fontId="4"/>
  </si>
  <si>
    <t>　③管渠改善率は、震災復興まちづくりに対応するため実施した管渠布設替等の完了により大幅に低下していますが、継続して実施しています。
　②管渠老朽化率については、当市下水道事業は供用開始が比較的早いため、類似団体平均値を上回っているものの、２年続けて減少させることができました。
　①有形固定資産減価償却率の数値は、企業会計化により減価償却を開始したのが平成28年度からのため、現時点で資産の老朽化の度合いを示す数値とは捉えていません。</t>
    <rPh sb="53" eb="55">
      <t>ケイゾク</t>
    </rPh>
    <rPh sb="57" eb="59">
      <t>ジッシ</t>
    </rPh>
    <rPh sb="120" eb="122">
      <t>ネンツヅ</t>
    </rPh>
    <rPh sb="124" eb="126">
      <t>ゲンショウ</t>
    </rPh>
    <phoneticPr fontId="4"/>
  </si>
  <si>
    <t>　①経常収支比率は２年続けて100%を超え、②累積欠損金比率を減少させることができました。
　③流動比率の上昇は、年度末竣工の工事代金の支払いが翌年度当初にまわる未払金の減少によるものです。⑤経費回収率は100%付近で推移しております。⑥汚水処理原価は、類似団体平均値と同等の水準で推移しております。
　④企業債残高対事業規模比率は、前年度比横ばいとなりましたが、⑦施設利用率は、不明水が増加していることが影響しており、老朽化対策の増加を念頭に企業債発行のあり方を検討する必要があります。⑧水洗化率の低下は、未普及解消事業の進展で新たに処理区域となった地域住民が処理区域内人口に含まれたことによるものです。
　これらから、未接続世帯への接続勧奨、不明水対策、老朽管布設替えにより有収率を向上させ、営業収支の改善に努める必要があります。あわせて、ストックマネジメント計画を踏まえて施工箇所の厳選し、企業債残高を抑えつつ更なる効率的な経営が求められています。</t>
    <rPh sb="11" eb="12">
      <t>ツヅ</t>
    </rPh>
    <rPh sb="31" eb="33">
      <t>ゲンショウ</t>
    </rPh>
    <rPh sb="167" eb="171">
      <t>ゼンネンドヒ</t>
    </rPh>
    <rPh sb="171" eb="172">
      <t>ヨコ</t>
    </rPh>
    <rPh sb="203" eb="205">
      <t>エイキョウ</t>
    </rPh>
    <rPh sb="216" eb="218">
      <t>ゾウカ</t>
    </rPh>
    <rPh sb="219" eb="221">
      <t>ネントウ</t>
    </rPh>
    <rPh sb="222" eb="225">
      <t>キギョウサイ</t>
    </rPh>
    <rPh sb="225" eb="227">
      <t>ハッコウ</t>
    </rPh>
    <rPh sb="230" eb="231">
      <t>カタ</t>
    </rPh>
    <rPh sb="232" eb="234">
      <t>ケントウ</t>
    </rPh>
    <rPh sb="323" eb="328">
      <t>フメイスイタイサク</t>
    </rPh>
    <rPh sb="329" eb="332">
      <t>ロウキュウカン</t>
    </rPh>
    <rPh sb="332" eb="335">
      <t>フセツガ</t>
    </rPh>
    <rPh sb="339" eb="342">
      <t>ユウシュウリツ</t>
    </rPh>
    <rPh sb="343" eb="345">
      <t>コウジョウ</t>
    </rPh>
    <rPh sb="356" eb="357">
      <t>ツト</t>
    </rPh>
    <rPh sb="359" eb="361">
      <t>ヒツヨウ</t>
    </rPh>
    <rPh sb="382" eb="384">
      <t>ケイカク</t>
    </rPh>
    <rPh sb="385" eb="386">
      <t>フ</t>
    </rPh>
    <rPh sb="408" eb="409">
      <t>サラ</t>
    </rPh>
    <rPh sb="411" eb="414">
      <t>コウリツテキ</t>
    </rPh>
    <rPh sb="418" eb="419">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</si>
</sst>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4.05</c:v>
                </c:pt>
                <c:pt idx="1">
                  <c:v>0.22</c:v>
                </c:pt>
                <c:pt idx="2">
                  <c:v>0.05</c:v>
                </c:pt>
                <c:pt idx="3">
                  <c:v>0.09</c:v>
                </c:pt>
                <c:pt idx="4">
                  <c:v>0.15</c:v>
                </c:pt>
              </c:numCache>
            </c:numRef>
          </c:val>
          <c:extLst>
            <c:ext xmlns:c16="http://schemas.microsoft.com/office/drawing/2014/chart" uri="{C3380CC4-5D6E-409C-BE32-E72D297353CC}">
              <c16:uniqueId val="{00000000-715F-40DB-9156-7AB0CE5B87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715F-40DB-9156-7AB0CE5B87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73.61</c:v>
                </c:pt>
                <c:pt idx="1">
                  <c:v>67.45</c:v>
                </c:pt>
                <c:pt idx="2">
                  <c:v>65.510000000000005</c:v>
                </c:pt>
                <c:pt idx="3">
                  <c:v>67.510000000000005</c:v>
                </c:pt>
                <c:pt idx="4">
                  <c:v>72.13</c:v>
                </c:pt>
              </c:numCache>
            </c:numRef>
          </c:val>
          <c:extLst>
            <c:ext xmlns:c16="http://schemas.microsoft.com/office/drawing/2014/chart" uri="{C3380CC4-5D6E-409C-BE32-E72D297353CC}">
              <c16:uniqueId val="{00000000-B939-4457-A26B-F1100382FF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B939-4457-A26B-F1100382FF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91.91</c:v>
                </c:pt>
                <c:pt idx="1">
                  <c:v>93.28</c:v>
                </c:pt>
                <c:pt idx="2">
                  <c:v>89.83</c:v>
                </c:pt>
                <c:pt idx="3">
                  <c:v>87.78</c:v>
                </c:pt>
                <c:pt idx="4">
                  <c:v>83.19</c:v>
                </c:pt>
              </c:numCache>
            </c:numRef>
          </c:val>
          <c:extLst>
            <c:ext xmlns:c16="http://schemas.microsoft.com/office/drawing/2014/chart" uri="{C3380CC4-5D6E-409C-BE32-E72D297353CC}">
              <c16:uniqueId val="{00000000-3CE4-4E15-A082-A13532A1EE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3CE4-4E15-A082-A13532A1EE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100.5</c:v>
                </c:pt>
                <c:pt idx="1">
                  <c:v>97.13</c:v>
                </c:pt>
                <c:pt idx="2">
                  <c:v>97.32</c:v>
                </c:pt>
                <c:pt idx="3">
                  <c:v>100.39</c:v>
                </c:pt>
                <c:pt idx="4">
                  <c:v>100.38</c:v>
                </c:pt>
              </c:numCache>
            </c:numRef>
          </c:val>
          <c:extLst>
            <c:ext xmlns:c16="http://schemas.microsoft.com/office/drawing/2014/chart" uri="{C3380CC4-5D6E-409C-BE32-E72D297353CC}">
              <c16:uniqueId val="{00000000-C2C8-46A4-AA24-C3E2EFAE45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C2C8-46A4-AA24-C3E2EFAE45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8.83</c:v>
                </c:pt>
                <c:pt idx="1">
                  <c:v>9.84</c:v>
                </c:pt>
                <c:pt idx="2">
                  <c:v>12.39</c:v>
                </c:pt>
                <c:pt idx="3">
                  <c:v>15.2</c:v>
                </c:pt>
                <c:pt idx="4">
                  <c:v>18.05</c:v>
                </c:pt>
              </c:numCache>
            </c:numRef>
          </c:val>
          <c:extLst>
            <c:ext xmlns:c16="http://schemas.microsoft.com/office/drawing/2014/chart" uri="{C3380CC4-5D6E-409C-BE32-E72D297353CC}">
              <c16:uniqueId val="{00000000-4530-48FA-8F62-A29358683C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4530-48FA-8F62-A29358683C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4.54</c:v>
                </c:pt>
                <c:pt idx="1">
                  <c:v>6.04</c:v>
                </c:pt>
                <c:pt idx="2">
                  <c:v>11.54</c:v>
                </c:pt>
                <c:pt idx="3">
                  <c:v>10.82</c:v>
                </c:pt>
                <c:pt idx="4">
                  <c:v>10.71</c:v>
                </c:pt>
              </c:numCache>
            </c:numRef>
          </c:val>
          <c:extLst>
            <c:ext xmlns:c16="http://schemas.microsoft.com/office/drawing/2014/chart" uri="{C3380CC4-5D6E-409C-BE32-E72D297353CC}">
              <c16:uniqueId val="{00000000-0212-4C93-B83E-8CE842514D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0212-4C93-B83E-8CE842514D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quot;-&quot;">
                  <c:v>4.3899999999999997</c:v>
                </c:pt>
                <c:pt idx="3" formatCode="#,##0.00;&quot;△&quot;#,##0.00;&quot;-&quot;">
                  <c:v>6.09</c:v>
                </c:pt>
                <c:pt idx="4" formatCode="#,##0.00;&quot;△&quot;#,##0.00;&quot;-&quot;">
                  <c:v>5.31</c:v>
                </c:pt>
              </c:numCache>
            </c:numRef>
          </c:val>
          <c:extLst>
            <c:ext xmlns:c16="http://schemas.microsoft.com/office/drawing/2014/chart" uri="{C3380CC4-5D6E-409C-BE32-E72D297353CC}">
              <c16:uniqueId val="{00000000-DE17-4EAD-AF26-7BBA763F9D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DE17-4EAD-AF26-7BBA763F9D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99.39</c:v>
                </c:pt>
                <c:pt idx="1">
                  <c:v>77.44</c:v>
                </c:pt>
                <c:pt idx="2">
                  <c:v>69.19</c:v>
                </c:pt>
                <c:pt idx="3">
                  <c:v>80.66</c:v>
                </c:pt>
                <c:pt idx="4">
                  <c:v>82.52</c:v>
                </c:pt>
              </c:numCache>
            </c:numRef>
          </c:val>
          <c:extLst>
            <c:ext xmlns:c16="http://schemas.microsoft.com/office/drawing/2014/chart" uri="{C3380CC4-5D6E-409C-BE32-E72D297353CC}">
              <c16:uniqueId val="{00000000-6ABC-485B-9E74-7A4526100A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6ABC-485B-9E74-7A4526100A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426.27</c:v>
                </c:pt>
                <c:pt idx="1">
                  <c:v>451.51</c:v>
                </c:pt>
                <c:pt idx="2">
                  <c:v>467.46</c:v>
                </c:pt>
                <c:pt idx="3">
                  <c:v>502.36</c:v>
                </c:pt>
                <c:pt idx="4">
                  <c:v>501.79</c:v>
                </c:pt>
              </c:numCache>
            </c:numRef>
          </c:val>
          <c:extLst>
            <c:ext xmlns:c16="http://schemas.microsoft.com/office/drawing/2014/chart" uri="{C3380CC4-5D6E-409C-BE32-E72D297353CC}">
              <c16:uniqueId val="{00000000-8E36-4CB8-89DB-FA4C2D5FD99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8E36-4CB8-89DB-FA4C2D5FD99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98.26</c:v>
                </c:pt>
                <c:pt idx="1">
                  <c:v>97.06</c:v>
                </c:pt>
                <c:pt idx="2">
                  <c:v>99.94</c:v>
                </c:pt>
                <c:pt idx="3">
                  <c:v>99.87</c:v>
                </c:pt>
                <c:pt idx="4">
                  <c:v>99.89</c:v>
                </c:pt>
              </c:numCache>
            </c:numRef>
          </c:val>
          <c:extLst>
            <c:ext xmlns:c16="http://schemas.microsoft.com/office/drawing/2014/chart" uri="{C3380CC4-5D6E-409C-BE32-E72D297353CC}">
              <c16:uniqueId val="{00000000-2C0F-4FDB-B0B0-A20C7E9C99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2C0F-4FDB-B0B0-A20C7E9C99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178.87</c:v>
                </c:pt>
                <c:pt idx="1">
                  <c:v>182.11</c:v>
                </c:pt>
                <c:pt idx="2">
                  <c:v>176.16</c:v>
                </c:pt>
                <c:pt idx="3">
                  <c:v>177.27</c:v>
                </c:pt>
                <c:pt idx="4">
                  <c:v>178.17</c:v>
                </c:pt>
              </c:numCache>
            </c:numRef>
          </c:val>
          <c:extLst>
            <c:ext xmlns:c16="http://schemas.microsoft.com/office/drawing/2014/chart" uri="{C3380CC4-5D6E-409C-BE32-E72D297353CC}">
              <c16:uniqueId val="{00000000-31C1-4982-A1C4-FD39565C0B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31C1-4982-A1C4-FD39565C0B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釜石市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30624</v>
      </c>
      <c r="AM8" s="42"/>
      <c r="AN8" s="42"/>
      <c r="AO8" s="42"/>
      <c r="AP8" s="42"/>
      <c r="AQ8" s="42"/>
      <c r="AR8" s="42"/>
      <c r="AS8" s="42"/>
      <c r="AT8" s="35">
        <f>データ!T6</f>
        <v>440.35</v>
      </c>
      <c r="AU8" s="35"/>
      <c r="AV8" s="35"/>
      <c r="AW8" s="35"/>
      <c r="AX8" s="35"/>
      <c r="AY8" s="35"/>
      <c r="AZ8" s="35"/>
      <c r="BA8" s="35"/>
      <c r="BB8" s="35">
        <f>データ!U6</f>
        <v>69.540000000000006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78.41</v>
      </c>
      <c r="J10" s="35"/>
      <c r="K10" s="35"/>
      <c r="L10" s="35"/>
      <c r="M10" s="35"/>
      <c r="N10" s="35"/>
      <c r="O10" s="35"/>
      <c r="P10" s="35">
        <f>データ!P6</f>
        <v>75.569999999999993</v>
      </c>
      <c r="Q10" s="35"/>
      <c r="R10" s="35"/>
      <c r="S10" s="35"/>
      <c r="T10" s="35"/>
      <c r="U10" s="35"/>
      <c r="V10" s="35"/>
      <c r="W10" s="35">
        <f>データ!Q6</f>
        <v>47.1</v>
      </c>
      <c r="X10" s="35"/>
      <c r="Y10" s="35"/>
      <c r="Z10" s="35"/>
      <c r="AA10" s="35"/>
      <c r="AB10" s="35"/>
      <c r="AC10" s="35"/>
      <c r="AD10" s="42">
        <f>データ!R6</f>
        <v>3300</v>
      </c>
      <c r="AE10" s="42"/>
      <c r="AF10" s="42"/>
      <c r="AG10" s="42"/>
      <c r="AH10" s="42"/>
      <c r="AI10" s="42"/>
      <c r="AJ10" s="42"/>
      <c r="AK10" s="2"/>
      <c r="AL10" s="42">
        <f>データ!V6</f>
        <v>22888</v>
      </c>
      <c r="AM10" s="42"/>
      <c r="AN10" s="42"/>
      <c r="AO10" s="42"/>
      <c r="AP10" s="42"/>
      <c r="AQ10" s="42"/>
      <c r="AR10" s="42"/>
      <c r="AS10" s="42"/>
      <c r="AT10" s="35">
        <f>データ!W6</f>
        <v>8.15</v>
      </c>
      <c r="AU10" s="35"/>
      <c r="AV10" s="35"/>
      <c r="AW10" s="35"/>
      <c r="AX10" s="35"/>
      <c r="AY10" s="35"/>
      <c r="AZ10" s="35"/>
      <c r="BA10" s="35"/>
      <c r="BB10" s="35">
        <f>データ!X6</f>
        <v>2808.34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VFkxEsHystOYj4Tyn+MHh7ZHH97GKrKFKb0RL8ZadQSUWOXGJo/fX4RzNq+3oAM3G5Ag8RdGWbESvv4EdlCA==" saltValue="bhfL6ZnzbQcUoEv5P93K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32115</v>
      </c>
      <c r="D6" s="19">
        <f t="shared" si="3"/>
        <v>46</v>
      </c>
      <c r="E6" s="19">
        <f t="shared" si="3"/>
        <v>17</v>
      </c>
      <c r="F6" s="19">
        <f t="shared" si="3"/>
        <v>1</v>
      </c>
      <c r="G6" s="19">
        <f t="shared" si="3"/>
        <v>0</v>
      </c>
      <c r="H6" s="19" t="str">
        <f t="shared" si="3"/>
        <v>岩手県　釜石市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78.41</v>
      </c>
      <c r="P6" s="20">
        <f t="shared" si="3"/>
        <v>75.569999999999993</v>
      </c>
      <c r="Q6" s="20">
        <f t="shared" si="3"/>
        <v>47.1</v>
      </c>
      <c r="R6" s="20">
        <f t="shared" si="3"/>
        <v>3300</v>
      </c>
      <c r="S6" s="20">
        <f t="shared" si="3"/>
        <v>30624</v>
      </c>
      <c r="T6" s="20">
        <f t="shared" si="3"/>
        <v>440.35</v>
      </c>
      <c r="U6" s="20">
        <f t="shared" si="3"/>
        <v>69.540000000000006</v>
      </c>
      <c r="V6" s="20">
        <f t="shared" si="3"/>
        <v>22888</v>
      </c>
      <c r="W6" s="20">
        <f t="shared" si="3"/>
        <v>8.15</v>
      </c>
      <c r="X6" s="20">
        <f t="shared" si="3"/>
        <v>2808.34</v>
      </c>
      <c r="Y6" s="21">
        <f>IF(Y7="",NA(),Y7)</f>
        <v>100.5</v>
      </c>
      <c r="Z6" s="21">
        <f t="shared" ref="Z6:AH6" si="4">IF(Z7="",NA(),Z7)</f>
        <v>97.13</v>
      </c>
      <c r="AA6" s="21">
        <f t="shared" si="4"/>
        <v>97.32</v>
      </c>
      <c r="AB6" s="21">
        <f t="shared" si="4"/>
        <v>100.39</v>
      </c>
      <c r="AC6" s="21">
        <f t="shared" si="4"/>
        <v>100.38</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1">
        <f t="shared" si="5"/>
        <v>4.3899999999999997</v>
      </c>
      <c r="AM6" s="21">
        <f t="shared" si="5"/>
        <v>6.09</v>
      </c>
      <c r="AN6" s="21">
        <f t="shared" si="5"/>
        <v>5.31</v>
      </c>
      <c r="AO6" s="21">
        <f t="shared" si="5"/>
        <v>41.56</v>
      </c>
      <c r="AP6" s="21">
        <f t="shared" si="5"/>
        <v>34.4</v>
      </c>
      <c r="AQ6" s="21">
        <f t="shared" si="5"/>
        <v>18.36</v>
      </c>
      <c r="AR6" s="21">
        <f t="shared" si="5"/>
        <v>18.010000000000002</v>
      </c>
      <c r="AS6" s="21">
        <f t="shared" si="5"/>
        <v>23.86</v>
      </c>
      <c r="AT6" s="20" t="str">
        <f>IF(AT7="","",IF(AT7="-","【-】","【"&amp;SUBSTITUTE(TEXT(AT7,"#,##0.00"),"-","△")&amp;"】"))</f>
        <v>【3.15】</v>
      </c>
      <c r="AU6" s="21">
        <f>IF(AU7="",NA(),AU7)</f>
        <v>99.39</v>
      </c>
      <c r="AV6" s="21">
        <f t="shared" ref="AV6:BD6" si="6">IF(AV7="",NA(),AV7)</f>
        <v>77.44</v>
      </c>
      <c r="AW6" s="21">
        <f t="shared" si="6"/>
        <v>69.19</v>
      </c>
      <c r="AX6" s="21">
        <f t="shared" si="6"/>
        <v>80.66</v>
      </c>
      <c r="AY6" s="21">
        <f t="shared" si="6"/>
        <v>82.52</v>
      </c>
      <c r="AZ6" s="21">
        <f t="shared" si="6"/>
        <v>80.81</v>
      </c>
      <c r="BA6" s="21">
        <f t="shared" si="6"/>
        <v>68.17</v>
      </c>
      <c r="BB6" s="21">
        <f t="shared" si="6"/>
        <v>55.6</v>
      </c>
      <c r="BC6" s="21">
        <f t="shared" si="6"/>
        <v>59.4</v>
      </c>
      <c r="BD6" s="21">
        <f t="shared" si="6"/>
        <v>68.27</v>
      </c>
      <c r="BE6" s="20" t="str">
        <f>IF(BE7="","",IF(BE7="-","【-】","【"&amp;SUBSTITUTE(TEXT(BE7,"#,##0.00"),"-","△")&amp;"】"))</f>
        <v>【73.44】</v>
      </c>
      <c r="BF6" s="21">
        <f>IF(BF7="",NA(),BF7)</f>
        <v>426.27</v>
      </c>
      <c r="BG6" s="21">
        <f t="shared" ref="BG6:BO6" si="7">IF(BG7="",NA(),BG7)</f>
        <v>451.51</v>
      </c>
      <c r="BH6" s="21">
        <f t="shared" si="7"/>
        <v>467.46</v>
      </c>
      <c r="BI6" s="21">
        <f t="shared" si="7"/>
        <v>502.36</v>
      </c>
      <c r="BJ6" s="21">
        <f t="shared" si="7"/>
        <v>501.79</v>
      </c>
      <c r="BK6" s="21">
        <f t="shared" si="7"/>
        <v>768.62</v>
      </c>
      <c r="BL6" s="21">
        <f t="shared" si="7"/>
        <v>789.44</v>
      </c>
      <c r="BM6" s="21">
        <f t="shared" si="7"/>
        <v>789.08</v>
      </c>
      <c r="BN6" s="21">
        <f t="shared" si="7"/>
        <v>747.84</v>
      </c>
      <c r="BO6" s="21">
        <f t="shared" si="7"/>
        <v>804.98</v>
      </c>
      <c r="BP6" s="20" t="str">
        <f>IF(BP7="","",IF(BP7="-","【-】","【"&amp;SUBSTITUTE(TEXT(BP7,"#,##0.00"),"-","△")&amp;"】"))</f>
        <v>【652.82】</v>
      </c>
      <c r="BQ6" s="21">
        <f>IF(BQ7="",NA(),BQ7)</f>
        <v>98.26</v>
      </c>
      <c r="BR6" s="21">
        <f t="shared" ref="BR6:BZ6" si="8">IF(BR7="",NA(),BR7)</f>
        <v>97.06</v>
      </c>
      <c r="BS6" s="21">
        <f t="shared" si="8"/>
        <v>99.94</v>
      </c>
      <c r="BT6" s="21">
        <f t="shared" si="8"/>
        <v>99.87</v>
      </c>
      <c r="BU6" s="21">
        <f t="shared" si="8"/>
        <v>99.89</v>
      </c>
      <c r="BV6" s="21">
        <f t="shared" si="8"/>
        <v>88.06</v>
      </c>
      <c r="BW6" s="21">
        <f t="shared" si="8"/>
        <v>87.29</v>
      </c>
      <c r="BX6" s="21">
        <f t="shared" si="8"/>
        <v>88.25</v>
      </c>
      <c r="BY6" s="21">
        <f t="shared" si="8"/>
        <v>90.17</v>
      </c>
      <c r="BZ6" s="21">
        <f t="shared" si="8"/>
        <v>88.71</v>
      </c>
      <c r="CA6" s="20" t="str">
        <f>IF(CA7="","",IF(CA7="-","【-】","【"&amp;SUBSTITUTE(TEXT(CA7,"#,##0.00"),"-","△")&amp;"】"))</f>
        <v>【97.61】</v>
      </c>
      <c r="CB6" s="21">
        <f>IF(CB7="",NA(),CB7)</f>
        <v>178.87</v>
      </c>
      <c r="CC6" s="21">
        <f t="shared" ref="CC6:CK6" si="9">IF(CC7="",NA(),CC7)</f>
        <v>182.11</v>
      </c>
      <c r="CD6" s="21">
        <f t="shared" si="9"/>
        <v>176.16</v>
      </c>
      <c r="CE6" s="21">
        <f t="shared" si="9"/>
        <v>177.27</v>
      </c>
      <c r="CF6" s="21">
        <f t="shared" si="9"/>
        <v>178.17</v>
      </c>
      <c r="CG6" s="21">
        <f t="shared" si="9"/>
        <v>179.32</v>
      </c>
      <c r="CH6" s="21">
        <f t="shared" si="9"/>
        <v>176.67</v>
      </c>
      <c r="CI6" s="21">
        <f t="shared" si="9"/>
        <v>176.37</v>
      </c>
      <c r="CJ6" s="21">
        <f t="shared" si="9"/>
        <v>173.17</v>
      </c>
      <c r="CK6" s="21">
        <f t="shared" si="9"/>
        <v>174.8</v>
      </c>
      <c r="CL6" s="20" t="str">
        <f>IF(CL7="","",IF(CL7="-","【-】","【"&amp;SUBSTITUTE(TEXT(CL7,"#,##0.00"),"-","△")&amp;"】"))</f>
        <v>【138.29】</v>
      </c>
      <c r="CM6" s="21">
        <f>IF(CM7="",NA(),CM7)</f>
        <v>73.61</v>
      </c>
      <c r="CN6" s="21">
        <f t="shared" ref="CN6:CV6" si="10">IF(CN7="",NA(),CN7)</f>
        <v>67.45</v>
      </c>
      <c r="CO6" s="21">
        <f t="shared" si="10"/>
        <v>65.510000000000005</v>
      </c>
      <c r="CP6" s="21">
        <f t="shared" si="10"/>
        <v>67.510000000000005</v>
      </c>
      <c r="CQ6" s="21">
        <f t="shared" si="10"/>
        <v>72.13</v>
      </c>
      <c r="CR6" s="21">
        <f t="shared" si="10"/>
        <v>58</v>
      </c>
      <c r="CS6" s="21">
        <f t="shared" si="10"/>
        <v>57.42</v>
      </c>
      <c r="CT6" s="21">
        <f t="shared" si="10"/>
        <v>56.72</v>
      </c>
      <c r="CU6" s="21">
        <f t="shared" si="10"/>
        <v>56.43</v>
      </c>
      <c r="CV6" s="21">
        <f t="shared" si="10"/>
        <v>55.82</v>
      </c>
      <c r="CW6" s="20" t="str">
        <f>IF(CW7="","",IF(CW7="-","【-】","【"&amp;SUBSTITUTE(TEXT(CW7,"#,##0.00"),"-","△")&amp;"】"))</f>
        <v>【59.10】</v>
      </c>
      <c r="CX6" s="21">
        <f>IF(CX7="",NA(),CX7)</f>
        <v>91.91</v>
      </c>
      <c r="CY6" s="21">
        <f t="shared" ref="CY6:DG6" si="11">IF(CY7="",NA(),CY7)</f>
        <v>93.28</v>
      </c>
      <c r="CZ6" s="21">
        <f t="shared" si="11"/>
        <v>89.83</v>
      </c>
      <c r="DA6" s="21">
        <f t="shared" si="11"/>
        <v>87.78</v>
      </c>
      <c r="DB6" s="21">
        <f t="shared" si="11"/>
        <v>83.19</v>
      </c>
      <c r="DC6" s="21">
        <f t="shared" si="11"/>
        <v>89.79</v>
      </c>
      <c r="DD6" s="21">
        <f t="shared" si="11"/>
        <v>90.42</v>
      </c>
      <c r="DE6" s="21">
        <f t="shared" si="11"/>
        <v>90.72</v>
      </c>
      <c r="DF6" s="21">
        <f t="shared" si="11"/>
        <v>91.07</v>
      </c>
      <c r="DG6" s="21">
        <f t="shared" si="11"/>
        <v>90.67</v>
      </c>
      <c r="DH6" s="20" t="str">
        <f>IF(DH7="","",IF(DH7="-","【-】","【"&amp;SUBSTITUTE(TEXT(DH7,"#,##0.00"),"-","△")&amp;"】"))</f>
        <v>【95.82】</v>
      </c>
      <c r="DI6" s="21">
        <f>IF(DI7="",NA(),DI7)</f>
        <v>8.83</v>
      </c>
      <c r="DJ6" s="21">
        <f t="shared" ref="DJ6:DR6" si="12">IF(DJ7="",NA(),DJ7)</f>
        <v>9.84</v>
      </c>
      <c r="DK6" s="21">
        <f t="shared" si="12"/>
        <v>12.39</v>
      </c>
      <c r="DL6" s="21">
        <f t="shared" si="12"/>
        <v>15.2</v>
      </c>
      <c r="DM6" s="21">
        <f t="shared" si="12"/>
        <v>18.05</v>
      </c>
      <c r="DN6" s="21">
        <f t="shared" si="12"/>
        <v>30.6</v>
      </c>
      <c r="DO6" s="21">
        <f t="shared" si="12"/>
        <v>29.23</v>
      </c>
      <c r="DP6" s="21">
        <f t="shared" si="12"/>
        <v>20.78</v>
      </c>
      <c r="DQ6" s="21">
        <f t="shared" si="12"/>
        <v>23.54</v>
      </c>
      <c r="DR6" s="21">
        <f t="shared" si="12"/>
        <v>25.86</v>
      </c>
      <c r="DS6" s="20" t="str">
        <f>IF(DS7="","",IF(DS7="-","【-】","【"&amp;SUBSTITUTE(TEXT(DS7,"#,##0.00"),"-","△")&amp;"】"))</f>
        <v>【39.74】</v>
      </c>
      <c r="DT6" s="21">
        <f>IF(DT7="",NA(),DT7)</f>
        <v>4.54</v>
      </c>
      <c r="DU6" s="21">
        <f t="shared" ref="DU6:EC6" si="13">IF(DU7="",NA(),DU7)</f>
        <v>6.04</v>
      </c>
      <c r="DV6" s="21">
        <f t="shared" si="13"/>
        <v>11.54</v>
      </c>
      <c r="DW6" s="21">
        <f t="shared" si="13"/>
        <v>10.82</v>
      </c>
      <c r="DX6" s="21">
        <f t="shared" si="13"/>
        <v>10.71</v>
      </c>
      <c r="DY6" s="21">
        <f t="shared" si="13"/>
        <v>1.83</v>
      </c>
      <c r="DZ6" s="21">
        <f t="shared" si="13"/>
        <v>1.37</v>
      </c>
      <c r="EA6" s="21">
        <f t="shared" si="13"/>
        <v>1.34</v>
      </c>
      <c r="EB6" s="21">
        <f t="shared" si="13"/>
        <v>1.5</v>
      </c>
      <c r="EC6" s="21">
        <f t="shared" si="13"/>
        <v>1.4</v>
      </c>
      <c r="ED6" s="20" t="str">
        <f>IF(ED7="","",IF(ED7="-","【-】","【"&amp;SUBSTITUTE(TEXT(ED7,"#,##0.00"),"-","△")&amp;"】"))</f>
        <v>【7.62】</v>
      </c>
      <c r="EE6" s="21">
        <f>IF(EE7="",NA(),EE7)</f>
        <v>4.05</v>
      </c>
      <c r="EF6" s="21">
        <f t="shared" ref="EF6:EN6" si="14">IF(EF7="",NA(),EF7)</f>
        <v>0.22</v>
      </c>
      <c r="EG6" s="21">
        <f t="shared" si="14"/>
        <v>0.05</v>
      </c>
      <c r="EH6" s="21">
        <f t="shared" si="14"/>
        <v>0.09</v>
      </c>
      <c r="EI6" s="21">
        <f t="shared" si="14"/>
        <v>0.15</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2">
      <c r="A7" s="14"/>
      <c r="B7" s="23">
        <v>2022</v>
      </c>
      <c r="C7" s="23">
        <v>32115</v>
      </c>
      <c r="D7" s="23">
        <v>46</v>
      </c>
      <c r="E7" s="23">
        <v>17</v>
      </c>
      <c r="F7" s="23">
        <v>1</v>
      </c>
      <c r="G7" s="23">
        <v>0</v>
      </c>
      <c r="H7" s="23" t="s">
        <v>96</v>
      </c>
      <c r="I7" s="23" t="s">
        <v>97</v>
      </c>
      <c r="J7" s="23" t="s">
        <v>98</v>
      </c>
      <c r="K7" s="23" t="s">
        <v>99</v>
      </c>
      <c r="L7" s="23" t="s">
        <v>100</v>
      </c>
      <c r="M7" s="23" t="s">
        <v>101</v>
      </c>
      <c r="N7" s="24" t="s">
        <v>102</v>
      </c>
      <c r="O7" s="24">
        <v>78.41</v>
      </c>
      <c r="P7" s="24">
        <v>75.569999999999993</v>
      </c>
      <c r="Q7" s="24">
        <v>47.1</v>
      </c>
      <c r="R7" s="24">
        <v>3300</v>
      </c>
      <c r="S7" s="24">
        <v>30624</v>
      </c>
      <c r="T7" s="24">
        <v>440.35</v>
      </c>
      <c r="U7" s="24">
        <v>69.540000000000006</v>
      </c>
      <c r="V7" s="24">
        <v>22888</v>
      </c>
      <c r="W7" s="24">
        <v>8.15</v>
      </c>
      <c r="X7" s="24">
        <v>2808.34</v>
      </c>
      <c r="Y7" s="24">
        <v>100.5</v>
      </c>
      <c r="Z7" s="24">
        <v>97.13</v>
      </c>
      <c r="AA7" s="24">
        <v>97.32</v>
      </c>
      <c r="AB7" s="24">
        <v>100.39</v>
      </c>
      <c r="AC7" s="24">
        <v>100.38</v>
      </c>
      <c r="AD7" s="24">
        <v>105.06</v>
      </c>
      <c r="AE7" s="24">
        <v>106.81</v>
      </c>
      <c r="AF7" s="24">
        <v>106.5</v>
      </c>
      <c r="AG7" s="24">
        <v>106.22</v>
      </c>
      <c r="AH7" s="24">
        <v>107.01</v>
      </c>
      <c r="AI7" s="24">
        <v>106.11</v>
      </c>
      <c r="AJ7" s="24">
        <v>0</v>
      </c>
      <c r="AK7" s="24">
        <v>0</v>
      </c>
      <c r="AL7" s="24">
        <v>4.3899999999999997</v>
      </c>
      <c r="AM7" s="24">
        <v>6.09</v>
      </c>
      <c r="AN7" s="24">
        <v>5.31</v>
      </c>
      <c r="AO7" s="24">
        <v>41.56</v>
      </c>
      <c r="AP7" s="24">
        <v>34.4</v>
      </c>
      <c r="AQ7" s="24">
        <v>18.36</v>
      </c>
      <c r="AR7" s="24">
        <v>18.010000000000002</v>
      </c>
      <c r="AS7" s="24">
        <v>23.86</v>
      </c>
      <c r="AT7" s="24">
        <v>3.15</v>
      </c>
      <c r="AU7" s="24">
        <v>99.39</v>
      </c>
      <c r="AV7" s="24">
        <v>77.44</v>
      </c>
      <c r="AW7" s="24">
        <v>69.19</v>
      </c>
      <c r="AX7" s="24">
        <v>80.66</v>
      </c>
      <c r="AY7" s="24">
        <v>82.52</v>
      </c>
      <c r="AZ7" s="24">
        <v>80.81</v>
      </c>
      <c r="BA7" s="24">
        <v>68.17</v>
      </c>
      <c r="BB7" s="24">
        <v>55.6</v>
      </c>
      <c r="BC7" s="24">
        <v>59.4</v>
      </c>
      <c r="BD7" s="24">
        <v>68.27</v>
      </c>
      <c r="BE7" s="24">
        <v>73.44</v>
      </c>
      <c r="BF7" s="24">
        <v>426.27</v>
      </c>
      <c r="BG7" s="24">
        <v>451.51</v>
      </c>
      <c r="BH7" s="24">
        <v>467.46</v>
      </c>
      <c r="BI7" s="24">
        <v>502.36</v>
      </c>
      <c r="BJ7" s="24">
        <v>501.79</v>
      </c>
      <c r="BK7" s="24">
        <v>768.62</v>
      </c>
      <c r="BL7" s="24">
        <v>789.44</v>
      </c>
      <c r="BM7" s="24">
        <v>789.08</v>
      </c>
      <c r="BN7" s="24">
        <v>747.84</v>
      </c>
      <c r="BO7" s="24">
        <v>804.98</v>
      </c>
      <c r="BP7" s="24">
        <v>652.82000000000005</v>
      </c>
      <c r="BQ7" s="24">
        <v>98.26</v>
      </c>
      <c r="BR7" s="24">
        <v>97.06</v>
      </c>
      <c r="BS7" s="24">
        <v>99.94</v>
      </c>
      <c r="BT7" s="24">
        <v>99.87</v>
      </c>
      <c r="BU7" s="24">
        <v>99.89</v>
      </c>
      <c r="BV7" s="24">
        <v>88.06</v>
      </c>
      <c r="BW7" s="24">
        <v>87.29</v>
      </c>
      <c r="BX7" s="24">
        <v>88.25</v>
      </c>
      <c r="BY7" s="24">
        <v>90.17</v>
      </c>
      <c r="BZ7" s="24">
        <v>88.71</v>
      </c>
      <c r="CA7" s="24">
        <v>97.61</v>
      </c>
      <c r="CB7" s="24">
        <v>178.87</v>
      </c>
      <c r="CC7" s="24">
        <v>182.11</v>
      </c>
      <c r="CD7" s="24">
        <v>176.16</v>
      </c>
      <c r="CE7" s="24">
        <v>177.27</v>
      </c>
      <c r="CF7" s="24">
        <v>178.17</v>
      </c>
      <c r="CG7" s="24">
        <v>179.32</v>
      </c>
      <c r="CH7" s="24">
        <v>176.67</v>
      </c>
      <c r="CI7" s="24">
        <v>176.37</v>
      </c>
      <c r="CJ7" s="24">
        <v>173.17</v>
      </c>
      <c r="CK7" s="24">
        <v>174.8</v>
      </c>
      <c r="CL7" s="24">
        <v>138.29</v>
      </c>
      <c r="CM7" s="24">
        <v>73.61</v>
      </c>
      <c r="CN7" s="24">
        <v>67.45</v>
      </c>
      <c r="CO7" s="24">
        <v>65.510000000000005</v>
      </c>
      <c r="CP7" s="24">
        <v>67.510000000000005</v>
      </c>
      <c r="CQ7" s="24">
        <v>72.13</v>
      </c>
      <c r="CR7" s="24">
        <v>58</v>
      </c>
      <c r="CS7" s="24">
        <v>57.42</v>
      </c>
      <c r="CT7" s="24">
        <v>56.72</v>
      </c>
      <c r="CU7" s="24">
        <v>56.43</v>
      </c>
      <c r="CV7" s="24">
        <v>55.82</v>
      </c>
      <c r="CW7" s="24">
        <v>59.1</v>
      </c>
      <c r="CX7" s="24">
        <v>91.91</v>
      </c>
      <c r="CY7" s="24">
        <v>93.28</v>
      </c>
      <c r="CZ7" s="24">
        <v>89.83</v>
      </c>
      <c r="DA7" s="24">
        <v>87.78</v>
      </c>
      <c r="DB7" s="24">
        <v>83.19</v>
      </c>
      <c r="DC7" s="24">
        <v>89.79</v>
      </c>
      <c r="DD7" s="24">
        <v>90.42</v>
      </c>
      <c r="DE7" s="24">
        <v>90.72</v>
      </c>
      <c r="DF7" s="24">
        <v>91.07</v>
      </c>
      <c r="DG7" s="24">
        <v>90.67</v>
      </c>
      <c r="DH7" s="24">
        <v>95.82</v>
      </c>
      <c r="DI7" s="24">
        <v>8.83</v>
      </c>
      <c r="DJ7" s="24">
        <v>9.84</v>
      </c>
      <c r="DK7" s="24">
        <v>12.39</v>
      </c>
      <c r="DL7" s="24">
        <v>15.2</v>
      </c>
      <c r="DM7" s="24">
        <v>18.05</v>
      </c>
      <c r="DN7" s="24">
        <v>30.6</v>
      </c>
      <c r="DO7" s="24">
        <v>29.23</v>
      </c>
      <c r="DP7" s="24">
        <v>20.78</v>
      </c>
      <c r="DQ7" s="24">
        <v>23.54</v>
      </c>
      <c r="DR7" s="24">
        <v>25.86</v>
      </c>
      <c r="DS7" s="24">
        <v>39.74</v>
      </c>
      <c r="DT7" s="24">
        <v>4.54</v>
      </c>
      <c r="DU7" s="24">
        <v>6.04</v>
      </c>
      <c r="DV7" s="24">
        <v>11.54</v>
      </c>
      <c r="DW7" s="24">
        <v>10.82</v>
      </c>
      <c r="DX7" s="24">
        <v>10.71</v>
      </c>
      <c r="DY7" s="24">
        <v>1.83</v>
      </c>
      <c r="DZ7" s="24">
        <v>1.37</v>
      </c>
      <c r="EA7" s="24">
        <v>1.34</v>
      </c>
      <c r="EB7" s="24">
        <v>1.5</v>
      </c>
      <c r="EC7" s="24">
        <v>1.4</v>
      </c>
      <c r="ED7" s="24">
        <v>7.62</v>
      </c>
      <c r="EE7" s="24">
        <v>4.05</v>
      </c>
      <c r="EF7" s="24">
        <v>0.22</v>
      </c>
      <c r="EG7" s="24">
        <v>0.05</v>
      </c>
      <c r="EH7" s="24">
        <v>0.09</v>
      </c>
      <c r="EI7" s="24">
        <v>0.15</v>
      </c>
      <c r="EJ7" s="24">
        <v>0.21</v>
      </c>
      <c r="EK7" s="24">
        <v>0.17</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2024-01-26T01:13:59Z</cp:lastPrinted>
  <dcterms:created xsi:type="dcterms:W3CDTF">2023-12-12T00:42:30Z</dcterms:created>
  <dcterms:modified xsi:type="dcterms:W3CDTF">2024-01-26T01:20:02Z</dcterms:modified>
  <cp:category>
  </cp:category>
</cp:coreProperties>
</file>