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20" yWindow="65461" windowWidth="12120" windowHeight="13575" activeTab="0"/>
  </bookViews>
  <sheets>
    <sheet name="163" sheetId="1" r:id="rId1"/>
    <sheet name="164" sheetId="2" r:id="rId2"/>
    <sheet name="165" sheetId="3" r:id="rId3"/>
  </sheets>
  <definedNames>
    <definedName name="_xlnm.Print_Area" localSheetId="0">'163'!$A$1:$Y$56</definedName>
    <definedName name="_xlnm.Print_Area" localSheetId="1">'164'!$A$1:$Y$56</definedName>
    <definedName name="_xlnm.Print_Area" localSheetId="2">'165'!$A$1:$J$49</definedName>
  </definedNames>
  <calcPr fullCalcOnLoad="1" fullPrecision="0"/>
</workbook>
</file>

<file path=xl/sharedStrings.xml><?xml version="1.0" encoding="utf-8"?>
<sst xmlns="http://schemas.openxmlformats.org/spreadsheetml/2006/main" count="229" uniqueCount="165">
  <si>
    <t>平成７年度</t>
  </si>
  <si>
    <t>平成８年度</t>
  </si>
  <si>
    <t>実 数 (千円)</t>
  </si>
  <si>
    <t>構成比(%)</t>
  </si>
  <si>
    <t>１.産      業</t>
  </si>
  <si>
    <t xml:space="preserve"> (1)農林水産業</t>
  </si>
  <si>
    <t xml:space="preserve">  ① 農業</t>
  </si>
  <si>
    <t xml:space="preserve">  ② 林業</t>
  </si>
  <si>
    <t xml:space="preserve">  ③ 水産業</t>
  </si>
  <si>
    <t xml:space="preserve"> (2)鉱業</t>
  </si>
  <si>
    <t xml:space="preserve"> (3)製造業</t>
  </si>
  <si>
    <t xml:space="preserve"> (4)建設業</t>
  </si>
  <si>
    <t xml:space="preserve"> (6)卸売･小売業</t>
  </si>
  <si>
    <t xml:space="preserve"> (7)金融･保険業</t>
  </si>
  <si>
    <t xml:space="preserve"> (8)不動産業</t>
  </si>
  <si>
    <t xml:space="preserve"> (9)運輸･通信業</t>
  </si>
  <si>
    <t>(10)サービス業</t>
  </si>
  <si>
    <t xml:space="preserve"> (2)サ－ビス業</t>
  </si>
  <si>
    <t xml:space="preserve"> (3)公務</t>
  </si>
  <si>
    <t xml:space="preserve"> (1)サ－ビス業</t>
  </si>
  <si>
    <t>４.(控除)帰属利子</t>
  </si>
  <si>
    <t xml:space="preserve">  （再  掲）</t>
  </si>
  <si>
    <t xml:space="preserve">    第一次産業</t>
  </si>
  <si>
    <t xml:space="preserve">    第二次産業</t>
  </si>
  <si>
    <t xml:space="preserve">    第三次産業</t>
  </si>
  <si>
    <t>平成９年度</t>
  </si>
  <si>
    <t>項        目</t>
  </si>
  <si>
    <t>実  数 (千円)</t>
  </si>
  <si>
    <t xml:space="preserve">  (1)賃金・棒給</t>
  </si>
  <si>
    <t>２.財産所得(非企業部門)</t>
  </si>
  <si>
    <t>(1)  １３市</t>
  </si>
  <si>
    <t>市      名</t>
  </si>
  <si>
    <t>前年度増加率 （％）</t>
  </si>
  <si>
    <t>産業別構成比（％）</t>
  </si>
  <si>
    <t>第1次</t>
  </si>
  <si>
    <t>第2次</t>
  </si>
  <si>
    <t>第3次</t>
  </si>
  <si>
    <t>前年度増加率（％）</t>
  </si>
  <si>
    <t>平成 7年</t>
  </si>
  <si>
    <t>市町村計</t>
  </si>
  <si>
    <t>釜  石  市</t>
  </si>
  <si>
    <t>盛  岡  市</t>
  </si>
  <si>
    <t>花  巻  市</t>
  </si>
  <si>
    <t>北  上  市</t>
  </si>
  <si>
    <t>一  関  市</t>
  </si>
  <si>
    <t>遠  野  市</t>
  </si>
  <si>
    <t>宮  古  市</t>
  </si>
  <si>
    <t>久  慈  市</t>
  </si>
  <si>
    <t>二  戸  市</t>
  </si>
  <si>
    <t>釜      石</t>
  </si>
  <si>
    <t>盛      岡</t>
  </si>
  <si>
    <t>岩手中部</t>
  </si>
  <si>
    <t>胆      江</t>
  </si>
  <si>
    <t>両      磐</t>
  </si>
  <si>
    <t>気      仙</t>
  </si>
  <si>
    <t>宮      古</t>
  </si>
  <si>
    <t>久      慈</t>
  </si>
  <si>
    <t>二      戸</t>
  </si>
  <si>
    <t>帰属利子</t>
  </si>
  <si>
    <t>資料：市町村民所得推計</t>
  </si>
  <si>
    <t>２.政府サービス生産者</t>
  </si>
  <si>
    <t>構成比（％）</t>
  </si>
  <si>
    <t>平成10年度</t>
  </si>
  <si>
    <t>平成１０年度</t>
  </si>
  <si>
    <t>人口１人当たりの        　分配所得（円）</t>
  </si>
  <si>
    <t>構成比(%)</t>
  </si>
  <si>
    <t>小      計</t>
  </si>
  <si>
    <t xml:space="preserve"> (5)電気･ガス･水道業</t>
  </si>
  <si>
    <t xml:space="preserve"> (1)電気･ガス･水道業</t>
  </si>
  <si>
    <t>市内純生産</t>
  </si>
  <si>
    <r>
      <t>３.</t>
    </r>
    <r>
      <rPr>
        <sz val="10"/>
        <rFont val="ＭＳ Ｐ明朝"/>
        <family val="1"/>
      </rPr>
      <t>対家計民間非営利ｻ-ﾋﾞｽ生産者</t>
    </r>
  </si>
  <si>
    <t>平成7年</t>
  </si>
  <si>
    <t>市町村民所得の分配（千円）</t>
  </si>
  <si>
    <t>市町村民所得の分配(千円)</t>
  </si>
  <si>
    <t>平成8年度</t>
  </si>
  <si>
    <t>平成 8年度</t>
  </si>
  <si>
    <t>年　度　別</t>
  </si>
  <si>
    <t>業　種　別</t>
  </si>
  <si>
    <t>平成11年度</t>
  </si>
  <si>
    <t>平成 9年度</t>
  </si>
  <si>
    <t>平成１１年度</t>
  </si>
  <si>
    <t>平成 9年度</t>
  </si>
  <si>
    <t>人口１人当たり市町村民所得（円）</t>
  </si>
  <si>
    <t>大船渡市</t>
  </si>
  <si>
    <t xml:space="preserve">  (1)民間法人企業</t>
  </si>
  <si>
    <t xml:space="preserve">  (2)公的企業</t>
  </si>
  <si>
    <t xml:space="preserve">  (3)個人企業</t>
  </si>
  <si>
    <t>就業者数                     （人）</t>
  </si>
  <si>
    <t>平成12年度</t>
  </si>
  <si>
    <t>平成 10年度</t>
  </si>
  <si>
    <t>平成１２年度</t>
  </si>
  <si>
    <t>平成 10年度</t>
  </si>
  <si>
    <t>陸前高田市</t>
  </si>
  <si>
    <t>　(1)一般政府</t>
  </si>
  <si>
    <t xml:space="preserve">     a  受取</t>
  </si>
  <si>
    <t xml:space="preserve">     b  支払</t>
  </si>
  <si>
    <t xml:space="preserve"> 　　a  受取</t>
  </si>
  <si>
    <t xml:space="preserve"> 　　b  支払</t>
  </si>
  <si>
    <t xml:space="preserve">     ① 利子</t>
  </si>
  <si>
    <t xml:space="preserve">     a 受取</t>
  </si>
  <si>
    <t xml:space="preserve">     b 支払</t>
  </si>
  <si>
    <t xml:space="preserve">     ② 配当(受取)</t>
  </si>
  <si>
    <t xml:space="preserve">     ④ 賃貸料(受取)</t>
  </si>
  <si>
    <t xml:space="preserve">  (2)家計</t>
  </si>
  <si>
    <t xml:space="preserve">  (3)対家計民間非営利団体</t>
  </si>
  <si>
    <t xml:space="preserve">      a  受取</t>
  </si>
  <si>
    <t xml:space="preserve">      b  支払</t>
  </si>
  <si>
    <t xml:space="preserve">     a  農林水産業</t>
  </si>
  <si>
    <t xml:space="preserve">     b  その他の産業</t>
  </si>
  <si>
    <t xml:space="preserve">     c  持家</t>
  </si>
  <si>
    <t xml:space="preserve">   -0.0</t>
  </si>
  <si>
    <t>１.雇用者報酬</t>
  </si>
  <si>
    <t xml:space="preserve">  (2)雇主の現実社会負担</t>
  </si>
  <si>
    <t xml:space="preserve">  (3)雇主の帰属社会負担</t>
  </si>
  <si>
    <t xml:space="preserve">     ③ 保険契約者に帰属する財産所得(受取)</t>
  </si>
  <si>
    <t>(参考)民間法人企業所得(法人企業の分配所得受払前)</t>
  </si>
  <si>
    <t>３.企業所得(法人企業の分配所得受払後)</t>
  </si>
  <si>
    <t>水準（％）</t>
  </si>
  <si>
    <t>水準　　　　　　　　　　　(％)</t>
  </si>
  <si>
    <t>平成13年度</t>
  </si>
  <si>
    <t>163  市内純生産</t>
  </si>
  <si>
    <t>平成１３年度</t>
  </si>
  <si>
    <t>164  市民分配所得</t>
  </si>
  <si>
    <t>　　　　</t>
  </si>
  <si>
    <t>平成14年度</t>
  </si>
  <si>
    <t>平成１４年度</t>
  </si>
  <si>
    <t xml:space="preserve">資料：市町村民所得推計  </t>
  </si>
  <si>
    <t>県内市町村平均1人当たり純生産（円）</t>
  </si>
  <si>
    <t>平成15年度</t>
  </si>
  <si>
    <t>平成 11年度</t>
  </si>
  <si>
    <t xml:space="preserve">  　       15</t>
  </si>
  <si>
    <t>平成 11年度</t>
  </si>
  <si>
    <t xml:space="preserve">            15</t>
  </si>
  <si>
    <t>平成 12年度</t>
  </si>
  <si>
    <t xml:space="preserve">  　       16</t>
  </si>
  <si>
    <t>平成 12年度</t>
  </si>
  <si>
    <t xml:space="preserve">            16</t>
  </si>
  <si>
    <t>平成16年度</t>
  </si>
  <si>
    <t>(2)  広域振興圏</t>
  </si>
  <si>
    <t>県央</t>
  </si>
  <si>
    <t>県南</t>
  </si>
  <si>
    <t>沿岸</t>
  </si>
  <si>
    <t>県北</t>
  </si>
  <si>
    <t>　　　　平成16年度より「広域生活圏」から「広域振興圏」の集計に変更された。</t>
  </si>
  <si>
    <t>平成17年度</t>
  </si>
  <si>
    <t>平成 13年度</t>
  </si>
  <si>
    <t xml:space="preserve">  　       17</t>
  </si>
  <si>
    <t>総  額</t>
  </si>
  <si>
    <t>平成 13年度</t>
  </si>
  <si>
    <t xml:space="preserve">            17</t>
  </si>
  <si>
    <r>
      <t>県内市町村平均・1人当たり分配所得</t>
    </r>
    <r>
      <rPr>
        <sz val="10.5"/>
        <rFont val="ＭＳ 明朝"/>
        <family val="1"/>
      </rPr>
      <t>（円）</t>
    </r>
  </si>
  <si>
    <t>奥州市</t>
  </si>
  <si>
    <t>八幡平市</t>
  </si>
  <si>
    <t>人口１人当たり        　  市町村民所得(円)</t>
  </si>
  <si>
    <r>
      <t>就業者１人当たり純生産</t>
    </r>
    <r>
      <rPr>
        <sz val="11"/>
        <rFont val="ＭＳ Ｐ明朝"/>
        <family val="1"/>
      </rPr>
      <t>（円）</t>
    </r>
  </si>
  <si>
    <r>
      <t>就業者１人当たり純生産</t>
    </r>
    <r>
      <rPr>
        <sz val="11"/>
        <rFont val="ＭＳ Ｐ明朝"/>
        <family val="1"/>
      </rPr>
      <t>(円）</t>
    </r>
  </si>
  <si>
    <r>
      <t>就業者１人当たり純生産</t>
    </r>
    <r>
      <rPr>
        <sz val="11"/>
        <rFont val="ＭＳ 明朝"/>
        <family val="1"/>
      </rPr>
      <t xml:space="preserve">               （円）</t>
    </r>
  </si>
  <si>
    <t>　　　 平成14年度</t>
  </si>
  <si>
    <t xml:space="preserve">  　       18</t>
  </si>
  <si>
    <t>資料：市町村民所得推計  （注）平成１８年度は改訂前数値。（以下の各表において同じ。）</t>
  </si>
  <si>
    <t>平成18年度</t>
  </si>
  <si>
    <t>　　　　平成14年度</t>
  </si>
  <si>
    <t xml:space="preserve">            18</t>
  </si>
  <si>
    <t>165  県内主要指標（平成18年度）</t>
  </si>
  <si>
    <r>
      <t>市町村内純生産</t>
    </r>
    <r>
      <rPr>
        <sz val="11"/>
        <rFont val="ＭＳ Ｐ明朝"/>
        <family val="1"/>
      </rPr>
      <t>（千円）</t>
    </r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</si>
</sst>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yy&quot;年&quot;"/>
    <numFmt numFmtId="179" formatCode="0_);[Red]\(0\)"/>
    <numFmt numFmtId="180" formatCode="0_ "/>
    <numFmt numFmtId="181" formatCode="#,##0.0_ ;[Red]\-#,##0.0\ "/>
    <numFmt numFmtId="182" formatCode="0.0_);[Red]\(0.0\)"/>
    <numFmt numFmtId="183" formatCode="#,##0_);\(#,##0\)"/>
    <numFmt numFmtId="184" formatCode="#,##0_ ;[Red]\-#,##0\ "/>
    <numFmt numFmtId="185" formatCode="#,##0.0_);\(#,##0.0\)"/>
    <numFmt numFmtId="186" formatCode="&quot;△&quot;\ #,##0;&quot;▲&quot;\ #,##0"/>
    <numFmt numFmtId="187" formatCode="#,##0.0_ "/>
    <numFmt numFmtId="188" formatCode="#,##0.0;&quot;△ &quot;#,##0.0"/>
    <numFmt numFmtId="189" formatCode="#,##0.0;\-#,##0.0"/>
  </numFmts>
  <fonts count="17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11"/>
      <color indexed="8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6" fontId="5" fillId="0" borderId="4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176" fontId="5" fillId="0" borderId="5" xfId="0" applyNumberFormat="1" applyFont="1" applyBorder="1" applyAlignment="1">
      <alignment vertical="center"/>
    </xf>
    <xf numFmtId="177" fontId="5" fillId="0" borderId="5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/>
    </xf>
    <xf numFmtId="176" fontId="5" fillId="0" borderId="6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vertical="center" shrinkToFit="1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7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11" fillId="0" borderId="3" xfId="0" applyNumberFormat="1" applyFont="1" applyBorder="1" applyAlignment="1">
      <alignment horizontal="center" vertical="center"/>
    </xf>
    <xf numFmtId="176" fontId="11" fillId="0" borderId="4" xfId="0" applyNumberFormat="1" applyFont="1" applyBorder="1" applyAlignment="1">
      <alignment vertical="center"/>
    </xf>
    <xf numFmtId="177" fontId="11" fillId="0" borderId="0" xfId="0" applyNumberFormat="1" applyFont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38" fontId="11" fillId="0" borderId="0" xfId="17" applyFont="1" applyAlignment="1">
      <alignment/>
    </xf>
    <xf numFmtId="176" fontId="9" fillId="0" borderId="0" xfId="0" applyNumberFormat="1" applyFont="1" applyBorder="1" applyAlignment="1">
      <alignment horizontal="right" vertical="center"/>
    </xf>
    <xf numFmtId="177" fontId="11" fillId="0" borderId="0" xfId="0" applyNumberFormat="1" applyFont="1" applyAlignment="1">
      <alignment/>
    </xf>
    <xf numFmtId="38" fontId="9" fillId="0" borderId="0" xfId="17" applyFont="1" applyAlignment="1">
      <alignment/>
    </xf>
    <xf numFmtId="177" fontId="9" fillId="0" borderId="0" xfId="0" applyNumberFormat="1" applyFont="1" applyAlignment="1">
      <alignment/>
    </xf>
    <xf numFmtId="0" fontId="9" fillId="0" borderId="3" xfId="0" applyNumberFormat="1" applyFont="1" applyBorder="1" applyAlignment="1">
      <alignment vertical="center"/>
    </xf>
    <xf numFmtId="176" fontId="9" fillId="0" borderId="4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0" fontId="9" fillId="0" borderId="3" xfId="0" applyNumberFormat="1" applyFont="1" applyBorder="1" applyAlignment="1">
      <alignment horizontal="center" vertical="center"/>
    </xf>
    <xf numFmtId="38" fontId="9" fillId="0" borderId="0" xfId="17" applyFont="1" applyBorder="1" applyAlignment="1">
      <alignment/>
    </xf>
    <xf numFmtId="177" fontId="9" fillId="0" borderId="0" xfId="0" applyNumberFormat="1" applyFont="1" applyBorder="1" applyAlignment="1">
      <alignment/>
    </xf>
    <xf numFmtId="176" fontId="9" fillId="0" borderId="6" xfId="0" applyNumberFormat="1" applyFont="1" applyBorder="1" applyAlignment="1">
      <alignment vertical="center"/>
    </xf>
    <xf numFmtId="177" fontId="9" fillId="0" borderId="5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4" xfId="0" applyNumberFormat="1" applyFont="1" applyBorder="1" applyAlignment="1">
      <alignment/>
    </xf>
    <xf numFmtId="0" fontId="9" fillId="0" borderId="9" xfId="0" applyNumberFormat="1" applyFont="1" applyBorder="1" applyAlignment="1">
      <alignment/>
    </xf>
    <xf numFmtId="0" fontId="9" fillId="0" borderId="5" xfId="0" applyNumberFormat="1" applyFont="1" applyBorder="1" applyAlignment="1">
      <alignment/>
    </xf>
    <xf numFmtId="0" fontId="9" fillId="0" borderId="5" xfId="0" applyFont="1" applyBorder="1" applyAlignment="1">
      <alignment/>
    </xf>
    <xf numFmtId="0" fontId="9" fillId="0" borderId="0" xfId="0" applyNumberFormat="1" applyFont="1" applyBorder="1" applyAlignment="1">
      <alignment vertical="center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38" fontId="9" fillId="0" borderId="4" xfId="17" applyFont="1" applyBorder="1" applyAlignment="1">
      <alignment horizontal="right" vertical="center"/>
    </xf>
    <xf numFmtId="180" fontId="9" fillId="0" borderId="9" xfId="0" applyNumberFormat="1" applyFont="1" applyBorder="1" applyAlignment="1">
      <alignment horizontal="center" vertical="center"/>
    </xf>
    <xf numFmtId="38" fontId="9" fillId="0" borderId="6" xfId="17" applyFont="1" applyBorder="1" applyAlignment="1">
      <alignment horizontal="right" vertical="center"/>
    </xf>
    <xf numFmtId="176" fontId="9" fillId="0" borderId="4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vertical="center"/>
    </xf>
    <xf numFmtId="0" fontId="12" fillId="0" borderId="3" xfId="0" applyNumberFormat="1" applyFont="1" applyBorder="1" applyAlignment="1">
      <alignment horizontal="center" vertical="center"/>
    </xf>
    <xf numFmtId="176" fontId="12" fillId="0" borderId="4" xfId="0" applyNumberFormat="1" applyFont="1" applyBorder="1" applyAlignment="1">
      <alignment vertical="center"/>
    </xf>
    <xf numFmtId="177" fontId="12" fillId="0" borderId="0" xfId="0" applyNumberFormat="1" applyFont="1" applyBorder="1" applyAlignment="1">
      <alignment vertical="center"/>
    </xf>
    <xf numFmtId="176" fontId="12" fillId="0" borderId="0" xfId="0" applyNumberFormat="1" applyFont="1" applyBorder="1" applyAlignment="1">
      <alignment vertical="center"/>
    </xf>
    <xf numFmtId="38" fontId="12" fillId="0" borderId="0" xfId="17" applyFont="1" applyAlignment="1">
      <alignment/>
    </xf>
    <xf numFmtId="177" fontId="12" fillId="0" borderId="0" xfId="0" applyNumberFormat="1" applyFont="1" applyAlignment="1">
      <alignment/>
    </xf>
    <xf numFmtId="0" fontId="13" fillId="0" borderId="0" xfId="0" applyFont="1" applyAlignment="1">
      <alignment/>
    </xf>
    <xf numFmtId="49" fontId="9" fillId="0" borderId="3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horizontal="right" vertical="center"/>
    </xf>
    <xf numFmtId="176" fontId="9" fillId="0" borderId="0" xfId="17" applyNumberFormat="1" applyFont="1" applyAlignment="1">
      <alignment horizontal="right"/>
    </xf>
    <xf numFmtId="177" fontId="9" fillId="0" borderId="0" xfId="17" applyNumberFormat="1" applyFont="1" applyAlignment="1">
      <alignment horizontal="right"/>
    </xf>
    <xf numFmtId="3" fontId="9" fillId="0" borderId="0" xfId="17" applyNumberFormat="1" applyFont="1" applyAlignment="1">
      <alignment/>
    </xf>
    <xf numFmtId="176" fontId="9" fillId="0" borderId="0" xfId="17" applyNumberFormat="1" applyFont="1" applyBorder="1" applyAlignment="1">
      <alignment horizontal="right"/>
    </xf>
    <xf numFmtId="177" fontId="9" fillId="0" borderId="0" xfId="17" applyNumberFormat="1" applyFont="1" applyBorder="1" applyAlignment="1">
      <alignment horizontal="right"/>
    </xf>
    <xf numFmtId="0" fontId="9" fillId="0" borderId="9" xfId="0" applyNumberFormat="1" applyFont="1" applyBorder="1" applyAlignment="1">
      <alignment vertical="center"/>
    </xf>
    <xf numFmtId="176" fontId="9" fillId="0" borderId="5" xfId="0" applyNumberFormat="1" applyFont="1" applyBorder="1" applyAlignment="1">
      <alignment vertical="center"/>
    </xf>
    <xf numFmtId="176" fontId="9" fillId="0" borderId="5" xfId="17" applyNumberFormat="1" applyFont="1" applyBorder="1" applyAlignment="1">
      <alignment/>
    </xf>
    <xf numFmtId="177" fontId="9" fillId="0" borderId="5" xfId="17" applyNumberFormat="1" applyFont="1" applyBorder="1" applyAlignment="1">
      <alignment/>
    </xf>
    <xf numFmtId="3" fontId="9" fillId="0" borderId="5" xfId="17" applyNumberFormat="1" applyFont="1" applyBorder="1" applyAlignment="1">
      <alignment/>
    </xf>
    <xf numFmtId="177" fontId="9" fillId="0" borderId="5" xfId="0" applyNumberFormat="1" applyFont="1" applyBorder="1" applyAlignment="1">
      <alignment/>
    </xf>
    <xf numFmtId="176" fontId="9" fillId="0" borderId="0" xfId="17" applyNumberFormat="1" applyFont="1" applyBorder="1" applyAlignment="1">
      <alignment/>
    </xf>
    <xf numFmtId="177" fontId="9" fillId="0" borderId="0" xfId="17" applyNumberFormat="1" applyFont="1" applyBorder="1" applyAlignment="1">
      <alignment/>
    </xf>
    <xf numFmtId="179" fontId="9" fillId="0" borderId="9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vertical="center"/>
    </xf>
    <xf numFmtId="176" fontId="12" fillId="0" borderId="0" xfId="0" applyNumberFormat="1" applyFont="1" applyBorder="1" applyAlignment="1">
      <alignment horizontal="right" vertical="center"/>
    </xf>
    <xf numFmtId="177" fontId="12" fillId="0" borderId="0" xfId="0" applyNumberFormat="1" applyFont="1" applyBorder="1" applyAlignment="1">
      <alignment horizontal="right" vertical="center"/>
    </xf>
    <xf numFmtId="176" fontId="12" fillId="0" borderId="0" xfId="17" applyNumberFormat="1" applyFont="1" applyAlignment="1">
      <alignment horizontal="right"/>
    </xf>
    <xf numFmtId="177" fontId="12" fillId="0" borderId="0" xfId="17" applyNumberFormat="1" applyFont="1" applyAlignment="1">
      <alignment horizontal="right"/>
    </xf>
    <xf numFmtId="3" fontId="12" fillId="0" borderId="0" xfId="17" applyNumberFormat="1" applyFont="1" applyAlignment="1">
      <alignment/>
    </xf>
    <xf numFmtId="177" fontId="12" fillId="0" borderId="0" xfId="0" applyNumberFormat="1" applyFont="1" applyAlignment="1">
      <alignment horizontal="right"/>
    </xf>
    <xf numFmtId="0" fontId="7" fillId="0" borderId="0" xfId="0" applyNumberFormat="1" applyFont="1" applyBorder="1" applyAlignment="1">
      <alignment vertical="center"/>
    </xf>
    <xf numFmtId="38" fontId="9" fillId="0" borderId="0" xfId="17" applyFont="1" applyBorder="1" applyAlignment="1">
      <alignment horizontal="right" vertical="center"/>
    </xf>
    <xf numFmtId="177" fontId="9" fillId="0" borderId="5" xfId="0" applyNumberFormat="1" applyFont="1" applyBorder="1" applyAlignment="1">
      <alignment horizontal="center" vertical="center"/>
    </xf>
    <xf numFmtId="182" fontId="12" fillId="0" borderId="0" xfId="0" applyNumberFormat="1" applyFont="1" applyAlignment="1">
      <alignment/>
    </xf>
    <xf numFmtId="182" fontId="9" fillId="0" borderId="0" xfId="0" applyNumberFormat="1" applyFont="1" applyAlignment="1">
      <alignment/>
    </xf>
    <xf numFmtId="182" fontId="9" fillId="0" borderId="5" xfId="0" applyNumberFormat="1" applyFont="1" applyBorder="1" applyAlignment="1">
      <alignment/>
    </xf>
    <xf numFmtId="182" fontId="9" fillId="0" borderId="8" xfId="0" applyNumberFormat="1" applyFont="1" applyBorder="1" applyAlignment="1">
      <alignment horizontal="center" vertical="center" wrapText="1"/>
    </xf>
    <xf numFmtId="182" fontId="9" fillId="0" borderId="0" xfId="0" applyNumberFormat="1" applyFont="1" applyBorder="1" applyAlignment="1">
      <alignment horizontal="center" vertical="center" wrapText="1"/>
    </xf>
    <xf numFmtId="182" fontId="9" fillId="0" borderId="0" xfId="0" applyNumberFormat="1" applyFont="1" applyBorder="1" applyAlignment="1">
      <alignment vertical="center"/>
    </xf>
    <xf numFmtId="182" fontId="9" fillId="0" borderId="0" xfId="17" applyNumberFormat="1" applyFont="1" applyBorder="1" applyAlignment="1">
      <alignment vertical="center"/>
    </xf>
    <xf numFmtId="182" fontId="9" fillId="0" borderId="5" xfId="17" applyNumberFormat="1" applyFont="1" applyBorder="1" applyAlignment="1">
      <alignment vertical="center"/>
    </xf>
    <xf numFmtId="3" fontId="12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9" fillId="0" borderId="5" xfId="0" applyNumberFormat="1" applyFont="1" applyBorder="1" applyAlignment="1">
      <alignment/>
    </xf>
    <xf numFmtId="0" fontId="5" fillId="0" borderId="3" xfId="0" applyNumberFormat="1" applyFont="1" applyBorder="1" applyAlignment="1">
      <alignment horizontal="distributed" vertical="center"/>
    </xf>
    <xf numFmtId="38" fontId="9" fillId="0" borderId="5" xfId="17" applyFont="1" applyBorder="1" applyAlignment="1">
      <alignment/>
    </xf>
    <xf numFmtId="182" fontId="10" fillId="0" borderId="8" xfId="0" applyNumberFormat="1" applyFont="1" applyBorder="1" applyAlignment="1">
      <alignment horizontal="center" vertical="center"/>
    </xf>
    <xf numFmtId="182" fontId="12" fillId="0" borderId="0" xfId="17" applyNumberFormat="1" applyFont="1" applyAlignment="1">
      <alignment/>
    </xf>
    <xf numFmtId="0" fontId="6" fillId="0" borderId="3" xfId="0" applyNumberFormat="1" applyFont="1" applyBorder="1" applyAlignment="1">
      <alignment horizontal="distributed" vertical="center"/>
    </xf>
    <xf numFmtId="177" fontId="10" fillId="0" borderId="8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/>
    </xf>
    <xf numFmtId="3" fontId="14" fillId="0" borderId="0" xfId="17" applyNumberFormat="1" applyFont="1" applyAlignment="1">
      <alignment/>
    </xf>
    <xf numFmtId="0" fontId="9" fillId="0" borderId="3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vertical="center" wrapText="1"/>
    </xf>
    <xf numFmtId="0" fontId="12" fillId="0" borderId="3" xfId="0" applyNumberFormat="1" applyFont="1" applyBorder="1" applyAlignment="1">
      <alignment vertical="center" wrapText="1"/>
    </xf>
    <xf numFmtId="38" fontId="9" fillId="0" borderId="5" xfId="17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 wrapText="1"/>
    </xf>
    <xf numFmtId="176" fontId="9" fillId="0" borderId="0" xfId="0" applyNumberFormat="1" applyFont="1" applyAlignment="1">
      <alignment horizontal="right"/>
    </xf>
    <xf numFmtId="176" fontId="9" fillId="0" borderId="0" xfId="0" applyNumberFormat="1" applyFont="1" applyBorder="1" applyAlignment="1">
      <alignment horizontal="right"/>
    </xf>
    <xf numFmtId="176" fontId="9" fillId="0" borderId="5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 vertical="center"/>
    </xf>
    <xf numFmtId="177" fontId="13" fillId="0" borderId="0" xfId="0" applyNumberFormat="1" applyFont="1" applyAlignment="1">
      <alignment/>
    </xf>
    <xf numFmtId="176" fontId="5" fillId="0" borderId="0" xfId="0" applyNumberFormat="1" applyFont="1" applyBorder="1" applyAlignment="1">
      <alignment horizontal="right" vertical="center" wrapText="1"/>
    </xf>
    <xf numFmtId="177" fontId="5" fillId="0" borderId="0" xfId="0" applyNumberFormat="1" applyFont="1" applyBorder="1" applyAlignment="1">
      <alignment horizontal="center" vertical="center" wrapText="1"/>
    </xf>
    <xf numFmtId="177" fontId="5" fillId="0" borderId="0" xfId="0" applyNumberFormat="1" applyFont="1" applyBorder="1" applyAlignment="1">
      <alignment horizontal="right" vertical="center" wrapText="1"/>
    </xf>
    <xf numFmtId="187" fontId="5" fillId="0" borderId="0" xfId="0" applyNumberFormat="1" applyFont="1" applyBorder="1" applyAlignment="1">
      <alignment horizontal="right" vertical="center"/>
    </xf>
    <xf numFmtId="187" fontId="5" fillId="0" borderId="0" xfId="0" applyNumberFormat="1" applyFont="1" applyBorder="1" applyAlignment="1">
      <alignment horizontal="right" vertical="center" wrapText="1"/>
    </xf>
    <xf numFmtId="176" fontId="5" fillId="0" borderId="0" xfId="0" applyNumberFormat="1" applyFont="1" applyBorder="1" applyAlignment="1">
      <alignment horizontal="right" vertical="center" shrinkToFit="1"/>
    </xf>
    <xf numFmtId="49" fontId="9" fillId="0" borderId="8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176" fontId="9" fillId="0" borderId="5" xfId="0" applyNumberFormat="1" applyFont="1" applyBorder="1" applyAlignment="1">
      <alignment horizontal="right" vertical="center"/>
    </xf>
    <xf numFmtId="0" fontId="0" fillId="0" borderId="8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0" fontId="9" fillId="0" borderId="7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/>
    </xf>
    <xf numFmtId="0" fontId="9" fillId="0" borderId="10" xfId="0" applyNumberFormat="1" applyFont="1" applyBorder="1" applyAlignment="1">
      <alignment horizontal="center" vertical="center" wrapText="1"/>
    </xf>
    <xf numFmtId="176" fontId="9" fillId="0" borderId="0" xfId="0" applyNumberFormat="1" applyFont="1" applyBorder="1" applyAlignment="1">
      <alignment horizontal="right" vertical="center"/>
    </xf>
    <xf numFmtId="176" fontId="9" fillId="0" borderId="4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176" fontId="9" fillId="0" borderId="4" xfId="0" applyNumberFormat="1" applyFont="1" applyBorder="1" applyAlignment="1">
      <alignment vertical="center"/>
    </xf>
    <xf numFmtId="176" fontId="9" fillId="0" borderId="6" xfId="0" applyNumberFormat="1" applyFont="1" applyBorder="1" applyAlignment="1">
      <alignment horizontal="right" vertical="center"/>
    </xf>
    <xf numFmtId="0" fontId="9" fillId="0" borderId="8" xfId="0" applyNumberFormat="1" applyFont="1" applyBorder="1" applyAlignment="1">
      <alignment horizontal="center" vertical="center" wrapText="1"/>
    </xf>
    <xf numFmtId="0" fontId="9" fillId="0" borderId="7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left"/>
    </xf>
    <xf numFmtId="0" fontId="5" fillId="0" borderId="7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6"/>
  <sheetViews>
    <sheetView tabSelected="1" zoomScaleSheetLayoutView="100" workbookViewId="0" topLeftCell="T7">
      <selection activeCell="A12" sqref="A12:IV12"/>
    </sheetView>
  </sheetViews>
  <sheetFormatPr defaultColWidth="9.875" defaultRowHeight="12.75"/>
  <cols>
    <col min="1" max="1" width="26.125" style="22" customWidth="1"/>
    <col min="2" max="2" width="14.75390625" style="22" hidden="1" customWidth="1"/>
    <col min="3" max="3" width="10.25390625" style="22" hidden="1" customWidth="1"/>
    <col min="4" max="4" width="16.875" style="22" hidden="1" customWidth="1"/>
    <col min="5" max="5" width="9.00390625" style="23" hidden="1" customWidth="1"/>
    <col min="6" max="6" width="15.25390625" style="22" hidden="1" customWidth="1"/>
    <col min="7" max="7" width="8.875" style="23" hidden="1" customWidth="1"/>
    <col min="8" max="8" width="15.25390625" style="23" hidden="1" customWidth="1"/>
    <col min="9" max="9" width="9.125" style="23" hidden="1" customWidth="1"/>
    <col min="10" max="10" width="15.25390625" style="23" hidden="1" customWidth="1"/>
    <col min="11" max="11" width="9.125" style="23" hidden="1" customWidth="1"/>
    <col min="12" max="12" width="15.25390625" style="23" hidden="1" customWidth="1"/>
    <col min="13" max="13" width="9.875" style="97" hidden="1" customWidth="1"/>
    <col min="14" max="14" width="15.25390625" style="23" hidden="1" customWidth="1"/>
    <col min="15" max="15" width="9.875" style="23" hidden="1" customWidth="1"/>
    <col min="16" max="16" width="15.25390625" style="23" hidden="1" customWidth="1"/>
    <col min="17" max="17" width="9.875" style="23" hidden="1" customWidth="1"/>
    <col min="18" max="18" width="15.25390625" style="23" hidden="1" customWidth="1"/>
    <col min="19" max="19" width="9.875" style="23" hidden="1" customWidth="1"/>
    <col min="20" max="20" width="15.25390625" style="23" customWidth="1"/>
    <col min="21" max="21" width="9.875" style="23" customWidth="1"/>
    <col min="22" max="22" width="15.25390625" style="23" customWidth="1"/>
    <col min="23" max="23" width="9.875" style="23" customWidth="1"/>
    <col min="24" max="24" width="15.25390625" style="23" customWidth="1"/>
    <col min="25" max="16384" width="9.875" style="23" customWidth="1"/>
  </cols>
  <sheetData>
    <row r="1" spans="1:6" ht="15" customHeight="1">
      <c r="A1" s="21" t="s">
        <v>120</v>
      </c>
      <c r="E1" s="22"/>
      <c r="F1" s="23"/>
    </row>
    <row r="2" ht="15" customHeight="1"/>
    <row r="3" spans="1:25" ht="15" customHeight="1">
      <c r="A3" s="140" t="s">
        <v>77</v>
      </c>
      <c r="B3" s="141" t="s">
        <v>0</v>
      </c>
      <c r="C3" s="141"/>
      <c r="D3" s="141" t="s">
        <v>1</v>
      </c>
      <c r="E3" s="141"/>
      <c r="F3" s="136" t="s">
        <v>25</v>
      </c>
      <c r="G3" s="137"/>
      <c r="H3" s="136" t="s">
        <v>62</v>
      </c>
      <c r="I3" s="137"/>
      <c r="J3" s="136" t="s">
        <v>78</v>
      </c>
      <c r="K3" s="137"/>
      <c r="L3" s="136" t="s">
        <v>88</v>
      </c>
      <c r="M3" s="137"/>
      <c r="N3" s="136" t="s">
        <v>119</v>
      </c>
      <c r="O3" s="137"/>
      <c r="P3" s="136" t="s">
        <v>124</v>
      </c>
      <c r="Q3" s="137"/>
      <c r="R3" s="136" t="s">
        <v>128</v>
      </c>
      <c r="S3" s="137"/>
      <c r="T3" s="136" t="s">
        <v>137</v>
      </c>
      <c r="U3" s="137"/>
      <c r="V3" s="136" t="s">
        <v>144</v>
      </c>
      <c r="W3" s="137"/>
      <c r="X3" s="136" t="s">
        <v>160</v>
      </c>
      <c r="Y3" s="137"/>
    </row>
    <row r="4" spans="1:25" ht="15" customHeight="1">
      <c r="A4" s="140"/>
      <c r="B4" s="25" t="s">
        <v>2</v>
      </c>
      <c r="C4" s="26" t="s">
        <v>3</v>
      </c>
      <c r="D4" s="25" t="s">
        <v>2</v>
      </c>
      <c r="E4" s="26" t="s">
        <v>3</v>
      </c>
      <c r="F4" s="25" t="s">
        <v>2</v>
      </c>
      <c r="G4" s="27" t="s">
        <v>3</v>
      </c>
      <c r="H4" s="25" t="s">
        <v>2</v>
      </c>
      <c r="I4" s="27" t="s">
        <v>3</v>
      </c>
      <c r="J4" s="25" t="s">
        <v>2</v>
      </c>
      <c r="K4" s="27" t="s">
        <v>3</v>
      </c>
      <c r="L4" s="25" t="s">
        <v>2</v>
      </c>
      <c r="M4" s="109" t="s">
        <v>3</v>
      </c>
      <c r="N4" s="25" t="s">
        <v>2</v>
      </c>
      <c r="O4" s="109" t="s">
        <v>3</v>
      </c>
      <c r="P4" s="25" t="s">
        <v>2</v>
      </c>
      <c r="Q4" s="109" t="s">
        <v>3</v>
      </c>
      <c r="R4" s="25" t="s">
        <v>2</v>
      </c>
      <c r="S4" s="109" t="s">
        <v>3</v>
      </c>
      <c r="T4" s="25" t="s">
        <v>2</v>
      </c>
      <c r="U4" s="109" t="s">
        <v>3</v>
      </c>
      <c r="V4" s="25" t="s">
        <v>2</v>
      </c>
      <c r="W4" s="109" t="s">
        <v>3</v>
      </c>
      <c r="X4" s="25" t="s">
        <v>2</v>
      </c>
      <c r="Y4" s="109" t="s">
        <v>3</v>
      </c>
    </row>
    <row r="5" spans="1:25" ht="15" customHeight="1">
      <c r="A5" s="28"/>
      <c r="B5" s="29"/>
      <c r="C5" s="30"/>
      <c r="D5" s="30"/>
      <c r="E5" s="30"/>
      <c r="F5" s="30"/>
      <c r="G5" s="30"/>
      <c r="O5" s="97"/>
      <c r="Q5" s="97"/>
      <c r="S5" s="97"/>
      <c r="U5" s="97"/>
      <c r="W5" s="97"/>
      <c r="Y5" s="97"/>
    </row>
    <row r="6" spans="1:29" s="69" customFormat="1" ht="15" customHeight="1">
      <c r="A6" s="63" t="s">
        <v>69</v>
      </c>
      <c r="B6" s="64">
        <v>118357916</v>
      </c>
      <c r="C6" s="65">
        <v>100</v>
      </c>
      <c r="D6" s="66">
        <v>118886938</v>
      </c>
      <c r="E6" s="65">
        <v>100</v>
      </c>
      <c r="F6" s="67">
        <v>116366478</v>
      </c>
      <c r="G6" s="68">
        <v>100</v>
      </c>
      <c r="H6" s="67">
        <v>121308160</v>
      </c>
      <c r="I6" s="68">
        <v>100</v>
      </c>
      <c r="J6" s="104">
        <v>131233806</v>
      </c>
      <c r="K6" s="96">
        <v>100</v>
      </c>
      <c r="L6" s="67">
        <f>L30-L32</f>
        <v>131163914</v>
      </c>
      <c r="M6" s="110">
        <v>100</v>
      </c>
      <c r="N6" s="67">
        <f>N30-N32</f>
        <v>115095732</v>
      </c>
      <c r="O6" s="110">
        <v>100</v>
      </c>
      <c r="P6" s="67">
        <f>P30-P32</f>
        <v>112615154</v>
      </c>
      <c r="Q6" s="110">
        <v>100</v>
      </c>
      <c r="R6" s="67">
        <f>R30-R32</f>
        <v>115757431</v>
      </c>
      <c r="S6" s="110">
        <v>100</v>
      </c>
      <c r="T6" s="67">
        <f>T30-T32</f>
        <v>119746334</v>
      </c>
      <c r="U6" s="110">
        <v>100</v>
      </c>
      <c r="V6" s="67">
        <f>V30-V32</f>
        <v>119820969</v>
      </c>
      <c r="W6" s="110">
        <v>100</v>
      </c>
      <c r="X6" s="67">
        <f>X30-X32</f>
        <v>118816232</v>
      </c>
      <c r="Y6" s="110">
        <v>100</v>
      </c>
      <c r="AC6" s="69">
        <v>47364429</v>
      </c>
    </row>
    <row r="7" spans="1:25" ht="15" customHeight="1">
      <c r="A7" s="31"/>
      <c r="B7" s="32"/>
      <c r="C7" s="33"/>
      <c r="D7" s="34"/>
      <c r="E7" s="33"/>
      <c r="F7" s="35"/>
      <c r="G7" s="37"/>
      <c r="H7" s="38"/>
      <c r="I7" s="39"/>
      <c r="J7" s="105"/>
      <c r="K7" s="97"/>
      <c r="O7" s="97"/>
      <c r="Q7" s="97"/>
      <c r="S7" s="97"/>
      <c r="U7" s="97"/>
      <c r="W7" s="97"/>
      <c r="Y7" s="97"/>
    </row>
    <row r="8" spans="1:25" ht="15" customHeight="1">
      <c r="A8" s="40" t="s">
        <v>4</v>
      </c>
      <c r="B8" s="41">
        <v>100080865</v>
      </c>
      <c r="C8" s="42">
        <v>84.6</v>
      </c>
      <c r="D8" s="43">
        <v>101736635</v>
      </c>
      <c r="E8" s="42">
        <v>85.6</v>
      </c>
      <c r="F8" s="38">
        <v>99343818</v>
      </c>
      <c r="G8" s="39">
        <v>85.4</v>
      </c>
      <c r="H8" s="38">
        <v>103655528</v>
      </c>
      <c r="I8" s="39">
        <v>85.4</v>
      </c>
      <c r="J8" s="105">
        <v>121215479</v>
      </c>
      <c r="K8" s="97">
        <v>92.4</v>
      </c>
      <c r="L8" s="38">
        <f>L9+SUM(L13:L21)</f>
        <v>120049000</v>
      </c>
      <c r="M8" s="97">
        <v>91.5</v>
      </c>
      <c r="N8" s="38">
        <f>N9+SUM(N13:N21)</f>
        <v>104921410</v>
      </c>
      <c r="O8" s="97">
        <v>91.2</v>
      </c>
      <c r="P8" s="38">
        <f>P9+SUM(P13:P21)</f>
        <v>102725078</v>
      </c>
      <c r="Q8" s="97">
        <v>91.2</v>
      </c>
      <c r="R8" s="38">
        <f>R9+SUM(R13:R21)</f>
        <v>106210948</v>
      </c>
      <c r="S8" s="97">
        <f>R8/R6*100</f>
        <v>91.8</v>
      </c>
      <c r="T8" s="38">
        <f>T9+SUM(T13:T21)</f>
        <v>110218066</v>
      </c>
      <c r="U8" s="97">
        <f>T8/T6*100</f>
        <v>92</v>
      </c>
      <c r="V8" s="38">
        <f>V9+SUM(V13:V21)</f>
        <v>111064591</v>
      </c>
      <c r="W8" s="97">
        <f>V8/V6*100</f>
        <v>92.7</v>
      </c>
      <c r="X8" s="38">
        <f>X9+SUM(X13:X21)</f>
        <v>109953179</v>
      </c>
      <c r="Y8" s="97">
        <f>X8/X6*100</f>
        <v>92.5</v>
      </c>
    </row>
    <row r="9" spans="1:25" ht="15" customHeight="1">
      <c r="A9" s="40" t="s">
        <v>5</v>
      </c>
      <c r="B9" s="41">
        <v>5383613</v>
      </c>
      <c r="C9" s="42">
        <v>4.5</v>
      </c>
      <c r="D9" s="43">
        <v>5532399</v>
      </c>
      <c r="E9" s="42">
        <v>4.7</v>
      </c>
      <c r="F9" s="38">
        <v>6802494</v>
      </c>
      <c r="G9" s="39">
        <v>5.8</v>
      </c>
      <c r="H9" s="38">
        <v>7024703</v>
      </c>
      <c r="I9" s="39">
        <v>5.8</v>
      </c>
      <c r="J9" s="105">
        <v>7270181</v>
      </c>
      <c r="K9" s="97">
        <v>5.5</v>
      </c>
      <c r="L9" s="38">
        <f>SUM(L10:L12)</f>
        <v>6533656</v>
      </c>
      <c r="M9" s="97">
        <v>5</v>
      </c>
      <c r="N9" s="38">
        <f>SUM(N10:N12)</f>
        <v>5038501</v>
      </c>
      <c r="O9" s="97">
        <v>4.4</v>
      </c>
      <c r="P9" s="38">
        <f>SUM(P10:P12)</f>
        <v>4587624</v>
      </c>
      <c r="Q9" s="97">
        <v>4.1</v>
      </c>
      <c r="R9" s="38">
        <f>SUM(R10:R12)</f>
        <v>4187688</v>
      </c>
      <c r="S9" s="97">
        <f>R9/R6*100</f>
        <v>3.6</v>
      </c>
      <c r="T9" s="38">
        <f>SUM(T10:T12)</f>
        <v>4736205</v>
      </c>
      <c r="U9" s="97">
        <f>T9/T6*100</f>
        <v>4</v>
      </c>
      <c r="V9" s="38">
        <f>SUM(V10:V12)</f>
        <v>4244962</v>
      </c>
      <c r="W9" s="97">
        <f>V9/V6*100</f>
        <v>3.5</v>
      </c>
      <c r="X9" s="38">
        <f>SUM(X10:X12)</f>
        <v>4550252</v>
      </c>
      <c r="Y9" s="97">
        <f>X9/X6*100</f>
        <v>3.8</v>
      </c>
    </row>
    <row r="10" spans="1:25" ht="15" customHeight="1">
      <c r="A10" s="40" t="s">
        <v>6</v>
      </c>
      <c r="B10" s="41">
        <v>428410</v>
      </c>
      <c r="C10" s="42">
        <v>0.4</v>
      </c>
      <c r="D10" s="43">
        <v>382687</v>
      </c>
      <c r="E10" s="42">
        <v>0.3</v>
      </c>
      <c r="F10" s="38">
        <v>418268</v>
      </c>
      <c r="G10" s="39">
        <v>0.4</v>
      </c>
      <c r="H10" s="38">
        <v>351282</v>
      </c>
      <c r="I10" s="39">
        <v>0.3</v>
      </c>
      <c r="J10" s="105">
        <v>303873</v>
      </c>
      <c r="K10" s="97">
        <v>0.2</v>
      </c>
      <c r="L10" s="38">
        <v>275736</v>
      </c>
      <c r="M10" s="97">
        <v>0.2</v>
      </c>
      <c r="N10" s="38">
        <v>250609</v>
      </c>
      <c r="O10" s="97">
        <v>0.2</v>
      </c>
      <c r="P10" s="38">
        <v>209223</v>
      </c>
      <c r="Q10" s="97">
        <v>0.2</v>
      </c>
      <c r="R10" s="38">
        <v>193398</v>
      </c>
      <c r="S10" s="97">
        <f>R10/R6*100</f>
        <v>0.2</v>
      </c>
      <c r="T10" s="38">
        <v>190841</v>
      </c>
      <c r="U10" s="97">
        <f>T10/T6*100</f>
        <v>0.2</v>
      </c>
      <c r="V10" s="38">
        <v>189704</v>
      </c>
      <c r="W10" s="97">
        <f>V10/V6*100</f>
        <v>0.2</v>
      </c>
      <c r="X10" s="38">
        <v>214688</v>
      </c>
      <c r="Y10" s="97">
        <f>X10/X6*100</f>
        <v>0.2</v>
      </c>
    </row>
    <row r="11" spans="1:25" ht="15" customHeight="1">
      <c r="A11" s="40" t="s">
        <v>7</v>
      </c>
      <c r="B11" s="41">
        <v>245520</v>
      </c>
      <c r="C11" s="42">
        <v>0.2</v>
      </c>
      <c r="D11" s="43">
        <v>343436</v>
      </c>
      <c r="E11" s="42">
        <v>0.3</v>
      </c>
      <c r="F11" s="38">
        <v>153252</v>
      </c>
      <c r="G11" s="39">
        <v>0.1</v>
      </c>
      <c r="H11" s="38">
        <v>268453</v>
      </c>
      <c r="I11" s="39">
        <v>0.2</v>
      </c>
      <c r="J11" s="105">
        <v>335731</v>
      </c>
      <c r="K11" s="97">
        <v>0.3</v>
      </c>
      <c r="L11" s="38">
        <v>270827</v>
      </c>
      <c r="M11" s="97">
        <v>0.2</v>
      </c>
      <c r="N11" s="38">
        <v>191922</v>
      </c>
      <c r="O11" s="97">
        <v>0.2</v>
      </c>
      <c r="P11" s="38">
        <v>246298</v>
      </c>
      <c r="Q11" s="97">
        <v>0.2</v>
      </c>
      <c r="R11" s="38">
        <v>287096</v>
      </c>
      <c r="S11" s="97">
        <f>R11/R6*100</f>
        <v>0.2</v>
      </c>
      <c r="T11" s="38">
        <v>115691</v>
      </c>
      <c r="U11" s="97">
        <f>T11/T6*100</f>
        <v>0.1</v>
      </c>
      <c r="V11" s="38">
        <v>219991</v>
      </c>
      <c r="W11" s="97">
        <f>V11/V6*100</f>
        <v>0.2</v>
      </c>
      <c r="X11" s="38">
        <v>311479</v>
      </c>
      <c r="Y11" s="97">
        <f>X11/X6*100</f>
        <v>0.3</v>
      </c>
    </row>
    <row r="12" spans="1:25" ht="15" customHeight="1">
      <c r="A12" s="40" t="s">
        <v>8</v>
      </c>
      <c r="B12" s="41">
        <v>4709683</v>
      </c>
      <c r="C12" s="42">
        <v>4</v>
      </c>
      <c r="D12" s="43">
        <v>4806276</v>
      </c>
      <c r="E12" s="42">
        <v>4</v>
      </c>
      <c r="F12" s="38">
        <v>6230974</v>
      </c>
      <c r="G12" s="39">
        <v>5.4</v>
      </c>
      <c r="H12" s="38">
        <v>6404968</v>
      </c>
      <c r="I12" s="39">
        <v>5.3</v>
      </c>
      <c r="J12" s="105">
        <v>6630577</v>
      </c>
      <c r="K12" s="97">
        <v>5.1</v>
      </c>
      <c r="L12" s="38">
        <v>5987093</v>
      </c>
      <c r="M12" s="97">
        <v>4.6</v>
      </c>
      <c r="N12" s="38">
        <v>4595970</v>
      </c>
      <c r="O12" s="97">
        <v>4</v>
      </c>
      <c r="P12" s="38">
        <v>4132103</v>
      </c>
      <c r="Q12" s="97">
        <v>3.7</v>
      </c>
      <c r="R12" s="38">
        <v>3707194</v>
      </c>
      <c r="S12" s="97">
        <f>R12/R6*100</f>
        <v>3.2</v>
      </c>
      <c r="T12" s="38">
        <v>4429673</v>
      </c>
      <c r="U12" s="97">
        <f>T12/T6*100</f>
        <v>3.7</v>
      </c>
      <c r="V12" s="38">
        <v>3835267</v>
      </c>
      <c r="W12" s="97">
        <f>V12/V6*100</f>
        <v>3.2</v>
      </c>
      <c r="X12" s="38">
        <v>4024085</v>
      </c>
      <c r="Y12" s="97">
        <f>X12/X6*100</f>
        <v>3.4</v>
      </c>
    </row>
    <row r="13" spans="1:25" ht="15" customHeight="1">
      <c r="A13" s="40" t="s">
        <v>9</v>
      </c>
      <c r="B13" s="41">
        <v>355939</v>
      </c>
      <c r="C13" s="42">
        <v>0.3</v>
      </c>
      <c r="D13" s="43">
        <v>356768</v>
      </c>
      <c r="E13" s="42">
        <v>0.3</v>
      </c>
      <c r="F13" s="38">
        <v>244862</v>
      </c>
      <c r="G13" s="39">
        <v>0.2</v>
      </c>
      <c r="H13" s="38">
        <v>383669</v>
      </c>
      <c r="I13" s="39">
        <v>0.3</v>
      </c>
      <c r="J13" s="105">
        <v>276932</v>
      </c>
      <c r="K13" s="97">
        <v>0.2</v>
      </c>
      <c r="L13" s="38">
        <v>209204</v>
      </c>
      <c r="M13" s="97">
        <v>0.2</v>
      </c>
      <c r="N13" s="38">
        <v>160133</v>
      </c>
      <c r="O13" s="97">
        <v>0.1</v>
      </c>
      <c r="P13" s="38">
        <v>115222</v>
      </c>
      <c r="Q13" s="97">
        <v>0.1</v>
      </c>
      <c r="R13" s="38">
        <v>101712</v>
      </c>
      <c r="S13" s="97">
        <f>R13/R6*100</f>
        <v>0.1</v>
      </c>
      <c r="T13" s="38">
        <v>66812</v>
      </c>
      <c r="U13" s="97">
        <f>T13/T6*100</f>
        <v>0.1</v>
      </c>
      <c r="V13" s="38">
        <v>43362</v>
      </c>
      <c r="W13" s="97">
        <f>V13/V6*100</f>
        <v>0</v>
      </c>
      <c r="X13" s="38">
        <v>58221</v>
      </c>
      <c r="Y13" s="97">
        <f>X13/X6*100</f>
        <v>0</v>
      </c>
    </row>
    <row r="14" spans="1:25" ht="15" customHeight="1">
      <c r="A14" s="40" t="s">
        <v>10</v>
      </c>
      <c r="B14" s="41">
        <v>21599481</v>
      </c>
      <c r="C14" s="42">
        <v>18.2</v>
      </c>
      <c r="D14" s="43">
        <v>22435418</v>
      </c>
      <c r="E14" s="42">
        <v>18.9</v>
      </c>
      <c r="F14" s="38">
        <v>22838148</v>
      </c>
      <c r="G14" s="39">
        <v>19.6</v>
      </c>
      <c r="H14" s="38">
        <v>25965646</v>
      </c>
      <c r="I14" s="39">
        <v>21.4</v>
      </c>
      <c r="J14" s="105">
        <v>25394886</v>
      </c>
      <c r="K14" s="97">
        <v>19.4</v>
      </c>
      <c r="L14" s="38">
        <v>34162550</v>
      </c>
      <c r="M14" s="97">
        <v>26</v>
      </c>
      <c r="N14" s="38">
        <v>21787418</v>
      </c>
      <c r="O14" s="97">
        <v>18.9</v>
      </c>
      <c r="P14" s="38">
        <v>24077156</v>
      </c>
      <c r="Q14" s="97">
        <v>21.4</v>
      </c>
      <c r="R14" s="38">
        <v>28418966</v>
      </c>
      <c r="S14" s="97">
        <f>R14/R6*100</f>
        <v>24.6</v>
      </c>
      <c r="T14" s="38">
        <v>34994832</v>
      </c>
      <c r="U14" s="97">
        <f>T14/T6*100</f>
        <v>29.2</v>
      </c>
      <c r="V14" s="38">
        <v>37900937</v>
      </c>
      <c r="W14" s="97">
        <f>V14/V6*100</f>
        <v>31.6</v>
      </c>
      <c r="X14" s="38">
        <v>36565466</v>
      </c>
      <c r="Y14" s="97">
        <f>X14/X6*100</f>
        <v>30.8</v>
      </c>
    </row>
    <row r="15" spans="1:25" ht="15" customHeight="1">
      <c r="A15" s="40" t="s">
        <v>11</v>
      </c>
      <c r="B15" s="41">
        <v>15590050</v>
      </c>
      <c r="C15" s="42">
        <v>13.2</v>
      </c>
      <c r="D15" s="43">
        <v>15922157</v>
      </c>
      <c r="E15" s="42">
        <v>13.4</v>
      </c>
      <c r="F15" s="38">
        <v>11992916</v>
      </c>
      <c r="G15" s="39">
        <v>10.3</v>
      </c>
      <c r="H15" s="38">
        <v>14425091</v>
      </c>
      <c r="I15" s="39">
        <v>11.9</v>
      </c>
      <c r="J15" s="105">
        <v>14733042</v>
      </c>
      <c r="K15" s="97">
        <v>11.2</v>
      </c>
      <c r="L15" s="38">
        <v>12423501</v>
      </c>
      <c r="M15" s="97">
        <v>9.5</v>
      </c>
      <c r="N15" s="38">
        <v>13601641</v>
      </c>
      <c r="O15" s="97">
        <v>11.8</v>
      </c>
      <c r="P15" s="38">
        <v>11299762</v>
      </c>
      <c r="Q15" s="97">
        <v>10</v>
      </c>
      <c r="R15" s="38">
        <v>11506116</v>
      </c>
      <c r="S15" s="97">
        <f>R15/R6*100</f>
        <v>9.9</v>
      </c>
      <c r="T15" s="38">
        <v>9009222</v>
      </c>
      <c r="U15" s="97">
        <f>T15/T6*100</f>
        <v>7.5</v>
      </c>
      <c r="V15" s="38">
        <v>8510236</v>
      </c>
      <c r="W15" s="97">
        <f>V15/V6*100</f>
        <v>7.1</v>
      </c>
      <c r="X15" s="38">
        <v>10219994</v>
      </c>
      <c r="Y15" s="97">
        <f>X15/X6*100</f>
        <v>8.6</v>
      </c>
    </row>
    <row r="16" spans="1:25" ht="15" customHeight="1">
      <c r="A16" s="40" t="s">
        <v>67</v>
      </c>
      <c r="B16" s="41">
        <v>1447515</v>
      </c>
      <c r="C16" s="42">
        <v>1.2</v>
      </c>
      <c r="D16" s="43">
        <v>1384003</v>
      </c>
      <c r="E16" s="42">
        <v>1.2</v>
      </c>
      <c r="F16" s="38">
        <v>2011204</v>
      </c>
      <c r="G16" s="39">
        <v>1.7</v>
      </c>
      <c r="H16" s="38">
        <v>1969456</v>
      </c>
      <c r="I16" s="39">
        <v>1.6</v>
      </c>
      <c r="J16" s="105">
        <v>2415815</v>
      </c>
      <c r="K16" s="97">
        <v>1.8</v>
      </c>
      <c r="L16" s="38">
        <v>2592015</v>
      </c>
      <c r="M16" s="97">
        <v>2</v>
      </c>
      <c r="N16" s="38">
        <v>2520804</v>
      </c>
      <c r="O16" s="97">
        <v>2.2</v>
      </c>
      <c r="P16" s="38">
        <v>2387134</v>
      </c>
      <c r="Q16" s="97">
        <v>2.1</v>
      </c>
      <c r="R16" s="38">
        <v>2605917</v>
      </c>
      <c r="S16" s="97">
        <f>R16/R6*100</f>
        <v>2.3</v>
      </c>
      <c r="T16" s="38">
        <v>2725620</v>
      </c>
      <c r="U16" s="97">
        <f>T16/T6*100</f>
        <v>2.3</v>
      </c>
      <c r="V16" s="38">
        <v>3015598</v>
      </c>
      <c r="W16" s="97">
        <f>V16/V6*100</f>
        <v>2.5</v>
      </c>
      <c r="X16" s="38">
        <v>3339918</v>
      </c>
      <c r="Y16" s="97">
        <f>X16/X6*100</f>
        <v>2.8</v>
      </c>
    </row>
    <row r="17" spans="1:25" ht="15" customHeight="1">
      <c r="A17" s="40" t="s">
        <v>12</v>
      </c>
      <c r="B17" s="41">
        <v>17140648</v>
      </c>
      <c r="C17" s="42">
        <v>14.5</v>
      </c>
      <c r="D17" s="43">
        <v>16761924</v>
      </c>
      <c r="E17" s="42">
        <v>14.1</v>
      </c>
      <c r="F17" s="38">
        <v>17291433</v>
      </c>
      <c r="G17" s="39">
        <v>14.9</v>
      </c>
      <c r="H17" s="38">
        <v>15524395</v>
      </c>
      <c r="I17" s="39">
        <v>12.8</v>
      </c>
      <c r="J17" s="105">
        <v>17134253</v>
      </c>
      <c r="K17" s="97">
        <v>13.1</v>
      </c>
      <c r="L17" s="38">
        <v>16484020</v>
      </c>
      <c r="M17" s="97">
        <v>12.6</v>
      </c>
      <c r="N17" s="38">
        <v>15406689</v>
      </c>
      <c r="O17" s="97">
        <v>13.4</v>
      </c>
      <c r="P17" s="38">
        <v>14482079</v>
      </c>
      <c r="Q17" s="97">
        <v>12.9</v>
      </c>
      <c r="R17" s="38">
        <v>13021901</v>
      </c>
      <c r="S17" s="97">
        <f>R17/R6*100</f>
        <v>11.2</v>
      </c>
      <c r="T17" s="38">
        <v>13349646</v>
      </c>
      <c r="U17" s="97">
        <f>T17/T6*100</f>
        <v>11.1</v>
      </c>
      <c r="V17" s="38">
        <v>12727088</v>
      </c>
      <c r="W17" s="97">
        <f>V17/V6*100</f>
        <v>10.6</v>
      </c>
      <c r="X17" s="38">
        <v>10889997</v>
      </c>
      <c r="Y17" s="97">
        <f>X17/X6*100</f>
        <v>9.2</v>
      </c>
    </row>
    <row r="18" spans="1:25" ht="15" customHeight="1">
      <c r="A18" s="40" t="s">
        <v>13</v>
      </c>
      <c r="B18" s="41">
        <v>5132450</v>
      </c>
      <c r="C18" s="42">
        <v>4.3</v>
      </c>
      <c r="D18" s="43">
        <v>5325310</v>
      </c>
      <c r="E18" s="42">
        <v>4.5</v>
      </c>
      <c r="F18" s="38">
        <v>7375640</v>
      </c>
      <c r="G18" s="39">
        <v>6.3</v>
      </c>
      <c r="H18" s="38">
        <v>7002373</v>
      </c>
      <c r="I18" s="39">
        <v>5.8</v>
      </c>
      <c r="J18" s="105">
        <v>8197163</v>
      </c>
      <c r="K18" s="97">
        <v>6.2</v>
      </c>
      <c r="L18" s="38">
        <v>6807700</v>
      </c>
      <c r="M18" s="97">
        <v>5.2</v>
      </c>
      <c r="N18" s="38">
        <v>6856248</v>
      </c>
      <c r="O18" s="97">
        <v>6</v>
      </c>
      <c r="P18" s="38">
        <v>6500056</v>
      </c>
      <c r="Q18" s="97">
        <v>5.8</v>
      </c>
      <c r="R18" s="38">
        <v>6277322</v>
      </c>
      <c r="S18" s="97">
        <f>R18/R6*100</f>
        <v>5.4</v>
      </c>
      <c r="T18" s="38">
        <v>6195407</v>
      </c>
      <c r="U18" s="97">
        <f>T18/T6*100</f>
        <v>5.2</v>
      </c>
      <c r="V18" s="38">
        <v>6364379</v>
      </c>
      <c r="W18" s="97">
        <f>V18/V6*100</f>
        <v>5.3</v>
      </c>
      <c r="X18" s="38">
        <v>5853483</v>
      </c>
      <c r="Y18" s="97">
        <f>X18/X6*100</f>
        <v>4.9</v>
      </c>
    </row>
    <row r="19" spans="1:25" ht="15" customHeight="1">
      <c r="A19" s="40" t="s">
        <v>14</v>
      </c>
      <c r="B19" s="41">
        <v>9492334</v>
      </c>
      <c r="C19" s="42">
        <v>8</v>
      </c>
      <c r="D19" s="43">
        <v>9963260</v>
      </c>
      <c r="E19" s="42">
        <v>8.4</v>
      </c>
      <c r="F19" s="38">
        <v>7398152</v>
      </c>
      <c r="G19" s="39">
        <v>6.4</v>
      </c>
      <c r="H19" s="38">
        <v>8058425</v>
      </c>
      <c r="I19" s="39">
        <v>6.6</v>
      </c>
      <c r="J19" s="105">
        <v>10548172</v>
      </c>
      <c r="K19" s="97">
        <v>8</v>
      </c>
      <c r="L19" s="38">
        <v>10114757</v>
      </c>
      <c r="M19" s="97">
        <v>7.7</v>
      </c>
      <c r="N19" s="38">
        <v>9977048</v>
      </c>
      <c r="O19" s="97">
        <v>8.7</v>
      </c>
      <c r="P19" s="38">
        <v>10451515</v>
      </c>
      <c r="Q19" s="97">
        <v>9.3</v>
      </c>
      <c r="R19" s="38">
        <v>10424539</v>
      </c>
      <c r="S19" s="97">
        <f>R19/R6*100</f>
        <v>9</v>
      </c>
      <c r="T19" s="38">
        <v>10562367</v>
      </c>
      <c r="U19" s="97">
        <f>T19/T6*100</f>
        <v>8.8</v>
      </c>
      <c r="V19" s="38">
        <v>10693597</v>
      </c>
      <c r="W19" s="97">
        <f>V19/V6*100</f>
        <v>8.9</v>
      </c>
      <c r="X19" s="38">
        <v>10842032</v>
      </c>
      <c r="Y19" s="97">
        <f>X19/X6*100</f>
        <v>9.1</v>
      </c>
    </row>
    <row r="20" spans="1:25" ht="15" customHeight="1">
      <c r="A20" s="40" t="s">
        <v>15</v>
      </c>
      <c r="B20" s="41">
        <v>8413208</v>
      </c>
      <c r="C20" s="42">
        <v>7.1</v>
      </c>
      <c r="D20" s="43">
        <v>8383721</v>
      </c>
      <c r="E20" s="42">
        <v>7.1</v>
      </c>
      <c r="F20" s="38">
        <v>8183894</v>
      </c>
      <c r="G20" s="39">
        <v>7</v>
      </c>
      <c r="H20" s="38">
        <v>8608032</v>
      </c>
      <c r="I20" s="39">
        <v>7.1</v>
      </c>
      <c r="J20" s="105">
        <v>10215590</v>
      </c>
      <c r="K20" s="97">
        <v>7.8</v>
      </c>
      <c r="L20" s="38">
        <v>8173262</v>
      </c>
      <c r="M20" s="97">
        <v>6.2</v>
      </c>
      <c r="N20" s="38">
        <v>7719908</v>
      </c>
      <c r="O20" s="97">
        <v>6.7</v>
      </c>
      <c r="P20" s="38">
        <v>7156240</v>
      </c>
      <c r="Q20" s="97">
        <v>6.4</v>
      </c>
      <c r="R20" s="38">
        <v>7792496</v>
      </c>
      <c r="S20" s="97">
        <f>R20/R6*100</f>
        <v>6.7</v>
      </c>
      <c r="T20" s="38">
        <v>7468949</v>
      </c>
      <c r="U20" s="97">
        <f>T20/T6*100</f>
        <v>6.2</v>
      </c>
      <c r="V20" s="38">
        <v>6898378</v>
      </c>
      <c r="W20" s="97">
        <f>V20/V6*100</f>
        <v>5.8</v>
      </c>
      <c r="X20" s="38">
        <v>7196348</v>
      </c>
      <c r="Y20" s="97">
        <f>X20/X6*100</f>
        <v>6.1</v>
      </c>
    </row>
    <row r="21" spans="1:25" ht="15" customHeight="1">
      <c r="A21" s="40" t="s">
        <v>16</v>
      </c>
      <c r="B21" s="41">
        <v>15525627</v>
      </c>
      <c r="C21" s="42">
        <v>13.1</v>
      </c>
      <c r="D21" s="43">
        <v>15671675</v>
      </c>
      <c r="E21" s="42">
        <v>13.2</v>
      </c>
      <c r="F21" s="38">
        <v>15205075</v>
      </c>
      <c r="G21" s="39">
        <v>13.1</v>
      </c>
      <c r="H21" s="38">
        <v>14693738</v>
      </c>
      <c r="I21" s="39">
        <v>12.1</v>
      </c>
      <c r="J21" s="105">
        <v>25029445</v>
      </c>
      <c r="K21" s="97">
        <v>19.1</v>
      </c>
      <c r="L21" s="38">
        <v>22548335</v>
      </c>
      <c r="M21" s="97">
        <v>17.2</v>
      </c>
      <c r="N21" s="38">
        <v>21853020</v>
      </c>
      <c r="O21" s="97">
        <v>19</v>
      </c>
      <c r="P21" s="38">
        <v>21668290</v>
      </c>
      <c r="Q21" s="97">
        <v>19.2</v>
      </c>
      <c r="R21" s="38">
        <v>21874291</v>
      </c>
      <c r="S21" s="97">
        <f>R21/R6*100</f>
        <v>18.9</v>
      </c>
      <c r="T21" s="38">
        <v>21109006</v>
      </c>
      <c r="U21" s="97">
        <f>T21/T6*100</f>
        <v>17.6</v>
      </c>
      <c r="V21" s="38">
        <v>20666054</v>
      </c>
      <c r="W21" s="97">
        <f>V21/V6*100</f>
        <v>17.2</v>
      </c>
      <c r="X21" s="38">
        <v>20437468</v>
      </c>
      <c r="Y21" s="97">
        <f>X21/X6*100</f>
        <v>17.2</v>
      </c>
    </row>
    <row r="22" spans="1:25" ht="15" customHeight="1">
      <c r="A22" s="40"/>
      <c r="B22" s="41"/>
      <c r="C22" s="42"/>
      <c r="D22" s="43"/>
      <c r="E22" s="42"/>
      <c r="F22" s="38"/>
      <c r="G22" s="39"/>
      <c r="H22" s="38"/>
      <c r="I22" s="39"/>
      <c r="J22" s="105"/>
      <c r="K22" s="97"/>
      <c r="L22" s="38"/>
      <c r="N22" s="38"/>
      <c r="O22" s="97"/>
      <c r="P22" s="38"/>
      <c r="Q22" s="97"/>
      <c r="R22" s="38"/>
      <c r="S22" s="97"/>
      <c r="T22" s="38"/>
      <c r="U22" s="97"/>
      <c r="V22" s="38"/>
      <c r="W22" s="97"/>
      <c r="X22" s="38"/>
      <c r="Y22" s="97"/>
    </row>
    <row r="23" spans="1:25" ht="15" customHeight="1">
      <c r="A23" s="40" t="s">
        <v>60</v>
      </c>
      <c r="B23" s="41">
        <v>20127771</v>
      </c>
      <c r="C23" s="42">
        <v>17</v>
      </c>
      <c r="D23" s="43">
        <v>20333157</v>
      </c>
      <c r="E23" s="42">
        <v>17.1</v>
      </c>
      <c r="F23" s="38">
        <v>20585411</v>
      </c>
      <c r="G23" s="39">
        <v>17.7</v>
      </c>
      <c r="H23" s="38">
        <v>20781049</v>
      </c>
      <c r="I23" s="39">
        <v>17.1</v>
      </c>
      <c r="J23" s="105">
        <v>14216595</v>
      </c>
      <c r="K23" s="97">
        <v>10.8</v>
      </c>
      <c r="L23" s="38">
        <f>SUM(L24:L26)</f>
        <v>14350781</v>
      </c>
      <c r="M23" s="97">
        <v>10.9</v>
      </c>
      <c r="N23" s="38">
        <f>SUM(N24:N26)</f>
        <v>14167565</v>
      </c>
      <c r="O23" s="97">
        <v>12.3</v>
      </c>
      <c r="P23" s="38">
        <f>SUM(P24:P26)</f>
        <v>14016909</v>
      </c>
      <c r="Q23" s="97">
        <v>12.4</v>
      </c>
      <c r="R23" s="38">
        <f>SUM(R24:R26)</f>
        <v>13476075</v>
      </c>
      <c r="S23" s="97">
        <f>R23/R6*100</f>
        <v>11.6</v>
      </c>
      <c r="T23" s="38">
        <f>SUM(T24:T26)</f>
        <v>13149960</v>
      </c>
      <c r="U23" s="97">
        <f>T23/T6*100</f>
        <v>11</v>
      </c>
      <c r="V23" s="38">
        <f>SUM(V24:V26)</f>
        <v>12490235</v>
      </c>
      <c r="W23" s="97">
        <f>V23/V6*100</f>
        <v>10.4</v>
      </c>
      <c r="X23" s="38">
        <f>SUM(X24:X26)</f>
        <v>12107835</v>
      </c>
      <c r="Y23" s="97">
        <f>X23/X6*100</f>
        <v>10.2</v>
      </c>
    </row>
    <row r="24" spans="1:25" ht="15" customHeight="1">
      <c r="A24" s="40" t="s">
        <v>68</v>
      </c>
      <c r="B24" s="41">
        <v>323830</v>
      </c>
      <c r="C24" s="42">
        <v>0.3</v>
      </c>
      <c r="D24" s="43">
        <v>311138</v>
      </c>
      <c r="E24" s="42">
        <v>0.3</v>
      </c>
      <c r="F24" s="38">
        <v>317641</v>
      </c>
      <c r="G24" s="39">
        <v>0.3</v>
      </c>
      <c r="H24" s="38">
        <v>309280</v>
      </c>
      <c r="I24" s="39">
        <v>0.3</v>
      </c>
      <c r="J24" s="105">
        <v>256928</v>
      </c>
      <c r="K24" s="97">
        <v>0.2</v>
      </c>
      <c r="L24" s="38">
        <v>245198</v>
      </c>
      <c r="M24" s="97">
        <v>0.2</v>
      </c>
      <c r="N24" s="38">
        <v>214632</v>
      </c>
      <c r="O24" s="97">
        <v>0.2</v>
      </c>
      <c r="P24" s="38">
        <v>195792</v>
      </c>
      <c r="Q24" s="97">
        <v>0.2</v>
      </c>
      <c r="R24" s="38">
        <v>207276</v>
      </c>
      <c r="S24" s="97">
        <f>R24/R6*100</f>
        <v>0.2</v>
      </c>
      <c r="T24" s="38">
        <v>200459</v>
      </c>
      <c r="U24" s="97">
        <f>T24/T6*100</f>
        <v>0.2</v>
      </c>
      <c r="V24" s="38">
        <v>199949</v>
      </c>
      <c r="W24" s="97">
        <f>V24/V6*100</f>
        <v>0.2</v>
      </c>
      <c r="X24" s="38">
        <v>197235</v>
      </c>
      <c r="Y24" s="97">
        <f>X24/X6*100</f>
        <v>0.2</v>
      </c>
    </row>
    <row r="25" spans="1:25" ht="15" customHeight="1">
      <c r="A25" s="40" t="s">
        <v>17</v>
      </c>
      <c r="B25" s="41">
        <v>11927244</v>
      </c>
      <c r="C25" s="42">
        <v>10.1</v>
      </c>
      <c r="D25" s="43">
        <v>11962569</v>
      </c>
      <c r="E25" s="42">
        <v>10.1</v>
      </c>
      <c r="F25" s="38">
        <v>11950863</v>
      </c>
      <c r="G25" s="39">
        <v>10.3</v>
      </c>
      <c r="H25" s="38">
        <v>12034823</v>
      </c>
      <c r="I25" s="39">
        <v>9.9</v>
      </c>
      <c r="J25" s="105">
        <v>6376135</v>
      </c>
      <c r="K25" s="97">
        <v>4.9</v>
      </c>
      <c r="L25" s="38">
        <v>6237775</v>
      </c>
      <c r="M25" s="97">
        <v>4.8</v>
      </c>
      <c r="N25" s="38">
        <v>6194423</v>
      </c>
      <c r="O25" s="97">
        <v>5.4</v>
      </c>
      <c r="P25" s="38">
        <v>6085797</v>
      </c>
      <c r="Q25" s="97">
        <v>5.4</v>
      </c>
      <c r="R25" s="38">
        <v>5575658</v>
      </c>
      <c r="S25" s="97">
        <f>R25/R6*100</f>
        <v>4.8</v>
      </c>
      <c r="T25" s="38">
        <v>5429868</v>
      </c>
      <c r="U25" s="97">
        <f>T25/T6*100</f>
        <v>4.5</v>
      </c>
      <c r="V25" s="38">
        <v>5341832</v>
      </c>
      <c r="W25" s="97">
        <f>V25/V6*100</f>
        <v>4.5</v>
      </c>
      <c r="X25" s="38">
        <v>5220499</v>
      </c>
      <c r="Y25" s="97">
        <f>X25/X6*100</f>
        <v>4.4</v>
      </c>
    </row>
    <row r="26" spans="1:25" ht="15" customHeight="1">
      <c r="A26" s="40" t="s">
        <v>18</v>
      </c>
      <c r="B26" s="41">
        <v>7876697</v>
      </c>
      <c r="C26" s="42">
        <v>6.7</v>
      </c>
      <c r="D26" s="43">
        <v>8059450</v>
      </c>
      <c r="E26" s="42">
        <v>6.8</v>
      </c>
      <c r="F26" s="38">
        <v>8316907</v>
      </c>
      <c r="G26" s="39">
        <v>7.1</v>
      </c>
      <c r="H26" s="38">
        <v>8436946</v>
      </c>
      <c r="I26" s="39">
        <v>7</v>
      </c>
      <c r="J26" s="105">
        <v>7583532</v>
      </c>
      <c r="K26" s="97">
        <v>5.8</v>
      </c>
      <c r="L26" s="38">
        <v>7867808</v>
      </c>
      <c r="M26" s="97">
        <v>6</v>
      </c>
      <c r="N26" s="38">
        <v>7758510</v>
      </c>
      <c r="O26" s="97">
        <v>6.7</v>
      </c>
      <c r="P26" s="38">
        <v>7735320</v>
      </c>
      <c r="Q26" s="97">
        <v>6.9</v>
      </c>
      <c r="R26" s="38">
        <v>7693141</v>
      </c>
      <c r="S26" s="97">
        <f>R26/R6*100</f>
        <v>6.6</v>
      </c>
      <c r="T26" s="38">
        <v>7519633</v>
      </c>
      <c r="U26" s="97">
        <f>T26/T6*100</f>
        <v>6.3</v>
      </c>
      <c r="V26" s="38">
        <v>6948454</v>
      </c>
      <c r="W26" s="97">
        <f>V26/V6*100</f>
        <v>5.8</v>
      </c>
      <c r="X26" s="38">
        <v>6690101</v>
      </c>
      <c r="Y26" s="97">
        <f>X26/X6*100</f>
        <v>5.6</v>
      </c>
    </row>
    <row r="27" spans="1:25" ht="15" customHeight="1">
      <c r="A27" s="40"/>
      <c r="B27" s="41"/>
      <c r="C27" s="42"/>
      <c r="D27" s="43"/>
      <c r="E27" s="42"/>
      <c r="F27" s="38"/>
      <c r="G27" s="39"/>
      <c r="H27" s="38"/>
      <c r="I27" s="39"/>
      <c r="J27" s="105"/>
      <c r="K27" s="97"/>
      <c r="L27" s="38"/>
      <c r="N27" s="38"/>
      <c r="O27" s="97"/>
      <c r="P27" s="38"/>
      <c r="Q27" s="97"/>
      <c r="R27" s="38"/>
      <c r="S27" s="97"/>
      <c r="T27" s="38"/>
      <c r="U27" s="97"/>
      <c r="V27" s="38"/>
      <c r="W27" s="97"/>
      <c r="X27" s="38"/>
      <c r="Y27" s="97"/>
    </row>
    <row r="28" spans="1:25" ht="15" customHeight="1">
      <c r="A28" s="19" t="s">
        <v>70</v>
      </c>
      <c r="B28" s="41">
        <v>1365378</v>
      </c>
      <c r="C28" s="42">
        <v>1.2</v>
      </c>
      <c r="D28" s="43">
        <v>1246992</v>
      </c>
      <c r="E28" s="42">
        <v>1</v>
      </c>
      <c r="F28" s="38">
        <v>1283007</v>
      </c>
      <c r="G28" s="39">
        <v>1.1</v>
      </c>
      <c r="H28" s="38">
        <v>1480284</v>
      </c>
      <c r="I28" s="39">
        <v>1.2</v>
      </c>
      <c r="J28" s="105">
        <v>1746805</v>
      </c>
      <c r="K28" s="97">
        <v>1.3</v>
      </c>
      <c r="L28" s="38">
        <v>1481102</v>
      </c>
      <c r="M28" s="97">
        <v>1.1</v>
      </c>
      <c r="N28" s="38">
        <v>1379280</v>
      </c>
      <c r="O28" s="97">
        <v>1.2</v>
      </c>
      <c r="P28" s="38">
        <v>1429347</v>
      </c>
      <c r="Q28" s="97">
        <v>1.3</v>
      </c>
      <c r="R28" s="38">
        <v>1563036</v>
      </c>
      <c r="S28" s="97">
        <f>R28/R6*100</f>
        <v>1.4</v>
      </c>
      <c r="T28" s="38">
        <v>1705437</v>
      </c>
      <c r="U28" s="97">
        <f>T28/T6*100</f>
        <v>1.4</v>
      </c>
      <c r="V28" s="38">
        <v>1991429</v>
      </c>
      <c r="W28" s="97">
        <f>V28/V6*100</f>
        <v>1.7</v>
      </c>
      <c r="X28" s="38">
        <v>2493181</v>
      </c>
      <c r="Y28" s="97">
        <f>X28/X6*100</f>
        <v>2.1</v>
      </c>
    </row>
    <row r="29" spans="1:25" ht="15" customHeight="1">
      <c r="A29" s="40" t="s">
        <v>19</v>
      </c>
      <c r="B29" s="41">
        <v>1365378</v>
      </c>
      <c r="C29" s="42">
        <v>1.2</v>
      </c>
      <c r="D29" s="43">
        <v>1246992</v>
      </c>
      <c r="E29" s="42">
        <v>1</v>
      </c>
      <c r="F29" s="38">
        <v>1283007</v>
      </c>
      <c r="G29" s="39">
        <v>1.1</v>
      </c>
      <c r="H29" s="38">
        <v>1480284</v>
      </c>
      <c r="I29" s="39">
        <v>1.2</v>
      </c>
      <c r="J29" s="105">
        <v>1746805</v>
      </c>
      <c r="K29" s="97">
        <v>1.3</v>
      </c>
      <c r="L29" s="38">
        <v>1481102</v>
      </c>
      <c r="M29" s="97">
        <v>1.1</v>
      </c>
      <c r="N29" s="38">
        <v>1379280</v>
      </c>
      <c r="O29" s="97">
        <v>1.2</v>
      </c>
      <c r="P29" s="38">
        <v>1429347</v>
      </c>
      <c r="Q29" s="97">
        <v>1.3</v>
      </c>
      <c r="R29" s="38">
        <v>1563036</v>
      </c>
      <c r="S29" s="97">
        <f>R29/R6*100</f>
        <v>1.4</v>
      </c>
      <c r="T29" s="38">
        <v>1705437</v>
      </c>
      <c r="U29" s="97">
        <f>T29/T6*100</f>
        <v>1.4</v>
      </c>
      <c r="V29" s="38">
        <v>1991429</v>
      </c>
      <c r="W29" s="97">
        <f>V29/V6*100</f>
        <v>1.7</v>
      </c>
      <c r="X29" s="38">
        <v>2493181</v>
      </c>
      <c r="Y29" s="97">
        <f>X29/X6*100</f>
        <v>2.1</v>
      </c>
    </row>
    <row r="30" spans="1:25" ht="15" customHeight="1">
      <c r="A30" s="44" t="s">
        <v>66</v>
      </c>
      <c r="B30" s="41">
        <v>121574014</v>
      </c>
      <c r="C30" s="42">
        <v>102.7</v>
      </c>
      <c r="D30" s="43">
        <v>123316784</v>
      </c>
      <c r="E30" s="42">
        <v>103.7</v>
      </c>
      <c r="F30" s="38">
        <v>121212236</v>
      </c>
      <c r="G30" s="39">
        <v>104.2</v>
      </c>
      <c r="H30" s="38">
        <v>125916861</v>
      </c>
      <c r="I30" s="39">
        <v>103.8</v>
      </c>
      <c r="J30" s="105">
        <v>137178879</v>
      </c>
      <c r="K30" s="97">
        <v>104.5</v>
      </c>
      <c r="L30" s="38">
        <f>L8+L23+L28</f>
        <v>135880883</v>
      </c>
      <c r="M30" s="97">
        <v>103.6</v>
      </c>
      <c r="N30" s="38">
        <f>N8+N23+N28</f>
        <v>120468255</v>
      </c>
      <c r="O30" s="97">
        <v>104.7</v>
      </c>
      <c r="P30" s="38">
        <f>P8+P23+P28</f>
        <v>118171334</v>
      </c>
      <c r="Q30" s="97">
        <v>104.9</v>
      </c>
      <c r="R30" s="38">
        <f>R8+R23+R28</f>
        <v>121250059</v>
      </c>
      <c r="S30" s="97">
        <f>R30/R6*100</f>
        <v>104.7</v>
      </c>
      <c r="T30" s="38">
        <f>T8+T23+T28</f>
        <v>125073463</v>
      </c>
      <c r="U30" s="97">
        <f>T30/T6*100</f>
        <v>104.4</v>
      </c>
      <c r="V30" s="38">
        <f>V8+V23+V28</f>
        <v>125546255</v>
      </c>
      <c r="W30" s="97">
        <f>V30/V6*100</f>
        <v>104.8</v>
      </c>
      <c r="X30" s="38">
        <f>X8+X23+X28</f>
        <v>124554195</v>
      </c>
      <c r="Y30" s="97">
        <f>X30/X6*100</f>
        <v>104.8</v>
      </c>
    </row>
    <row r="31" spans="1:25" ht="15" customHeight="1">
      <c r="A31" s="40"/>
      <c r="B31" s="41"/>
      <c r="C31" s="42"/>
      <c r="D31" s="43"/>
      <c r="E31" s="42"/>
      <c r="F31" s="38"/>
      <c r="G31" s="39"/>
      <c r="H31" s="38"/>
      <c r="I31" s="39"/>
      <c r="J31" s="105"/>
      <c r="K31" s="97"/>
      <c r="L31" s="38"/>
      <c r="N31" s="38"/>
      <c r="O31" s="97"/>
      <c r="P31" s="38"/>
      <c r="Q31" s="97"/>
      <c r="R31" s="38"/>
      <c r="S31" s="97"/>
      <c r="T31" s="38"/>
      <c r="U31" s="97"/>
      <c r="V31" s="38"/>
      <c r="W31" s="97"/>
      <c r="X31" s="38"/>
      <c r="Y31" s="97"/>
    </row>
    <row r="32" spans="1:25" ht="15" customHeight="1">
      <c r="A32" s="40" t="s">
        <v>20</v>
      </c>
      <c r="B32" s="41">
        <v>3216098</v>
      </c>
      <c r="C32" s="42">
        <v>2.7</v>
      </c>
      <c r="D32" s="43">
        <v>4429846</v>
      </c>
      <c r="E32" s="42">
        <v>3.7</v>
      </c>
      <c r="F32" s="45">
        <v>4845758</v>
      </c>
      <c r="G32" s="46">
        <v>4.2</v>
      </c>
      <c r="H32" s="38">
        <v>4608701</v>
      </c>
      <c r="I32" s="39">
        <v>3.8</v>
      </c>
      <c r="J32" s="105">
        <v>5945073</v>
      </c>
      <c r="K32" s="97">
        <v>4.5</v>
      </c>
      <c r="L32" s="38">
        <v>4716969</v>
      </c>
      <c r="M32" s="97">
        <v>3.6</v>
      </c>
      <c r="N32" s="38">
        <v>5372523</v>
      </c>
      <c r="O32" s="97">
        <v>4.7</v>
      </c>
      <c r="P32" s="38">
        <v>5556180</v>
      </c>
      <c r="Q32" s="97">
        <v>4.9</v>
      </c>
      <c r="R32" s="38">
        <v>5492628</v>
      </c>
      <c r="S32" s="97">
        <f>R32/R6*100</f>
        <v>4.7</v>
      </c>
      <c r="T32" s="38">
        <v>5327129</v>
      </c>
      <c r="U32" s="97">
        <f>T32/T6*100</f>
        <v>4.4</v>
      </c>
      <c r="V32" s="38">
        <v>5725286</v>
      </c>
      <c r="W32" s="97">
        <f>V32/V6*100</f>
        <v>4.8</v>
      </c>
      <c r="X32" s="38">
        <v>5737963</v>
      </c>
      <c r="Y32" s="97">
        <f>X32/X6*100</f>
        <v>4.8</v>
      </c>
    </row>
    <row r="33" spans="1:25" ht="15" customHeight="1">
      <c r="A33" s="40"/>
      <c r="B33" s="47"/>
      <c r="C33" s="48"/>
      <c r="D33" s="43"/>
      <c r="E33" s="42"/>
      <c r="F33" s="45"/>
      <c r="G33" s="46"/>
      <c r="H33" s="45"/>
      <c r="I33" s="46"/>
      <c r="J33" s="105"/>
      <c r="K33" s="97"/>
      <c r="L33" s="38"/>
      <c r="N33" s="38"/>
      <c r="O33" s="97"/>
      <c r="P33" s="38"/>
      <c r="Q33" s="97"/>
      <c r="R33" s="38"/>
      <c r="S33" s="97"/>
      <c r="T33" s="38"/>
      <c r="U33" s="97"/>
      <c r="V33" s="38"/>
      <c r="W33" s="97"/>
      <c r="X33" s="38"/>
      <c r="Y33" s="97"/>
    </row>
    <row r="34" spans="1:25" ht="15" customHeight="1">
      <c r="A34" s="40" t="s">
        <v>21</v>
      </c>
      <c r="B34" s="49"/>
      <c r="C34" s="50"/>
      <c r="D34" s="51"/>
      <c r="E34" s="50"/>
      <c r="F34" s="45"/>
      <c r="G34" s="46"/>
      <c r="H34" s="50"/>
      <c r="I34" s="46"/>
      <c r="J34" s="105"/>
      <c r="K34" s="97"/>
      <c r="L34" s="38"/>
      <c r="N34" s="38"/>
      <c r="O34" s="97"/>
      <c r="P34" s="38"/>
      <c r="Q34" s="97"/>
      <c r="R34" s="38"/>
      <c r="S34" s="97"/>
      <c r="T34" s="38"/>
      <c r="U34" s="97"/>
      <c r="V34" s="38"/>
      <c r="W34" s="97"/>
      <c r="X34" s="38"/>
      <c r="Y34" s="97"/>
    </row>
    <row r="35" spans="1:25" ht="15" customHeight="1">
      <c r="A35" s="40" t="s">
        <v>22</v>
      </c>
      <c r="B35" s="43">
        <v>5383613</v>
      </c>
      <c r="C35" s="42">
        <v>4.5</v>
      </c>
      <c r="D35" s="41">
        <v>5532399</v>
      </c>
      <c r="E35" s="42">
        <v>4.7</v>
      </c>
      <c r="F35" s="45">
        <v>6802494</v>
      </c>
      <c r="G35" s="46">
        <v>5.8</v>
      </c>
      <c r="H35" s="45">
        <v>7024703</v>
      </c>
      <c r="I35" s="46">
        <v>5.8</v>
      </c>
      <c r="J35" s="105">
        <v>7270181</v>
      </c>
      <c r="K35" s="97">
        <v>5.5</v>
      </c>
      <c r="L35" s="38">
        <v>6533656</v>
      </c>
      <c r="M35" s="97">
        <v>5</v>
      </c>
      <c r="N35" s="38">
        <v>5038501</v>
      </c>
      <c r="O35" s="97">
        <v>4.4</v>
      </c>
      <c r="P35" s="38">
        <v>4587624</v>
      </c>
      <c r="Q35" s="97">
        <v>4.1</v>
      </c>
      <c r="R35" s="38">
        <v>4187688</v>
      </c>
      <c r="S35" s="97">
        <f>R35/R6*100</f>
        <v>3.6</v>
      </c>
      <c r="T35" s="38">
        <v>4736205</v>
      </c>
      <c r="U35" s="97">
        <f>T35/T6*100</f>
        <v>4</v>
      </c>
      <c r="V35" s="38">
        <v>4244962</v>
      </c>
      <c r="W35" s="97">
        <f>V35/V6*100</f>
        <v>3.5</v>
      </c>
      <c r="X35" s="38">
        <v>4550252</v>
      </c>
      <c r="Y35" s="97">
        <f>X35/X6*100</f>
        <v>3.8</v>
      </c>
    </row>
    <row r="36" spans="1:25" ht="15" customHeight="1">
      <c r="A36" s="40" t="s">
        <v>23</v>
      </c>
      <c r="B36" s="43">
        <v>37545470</v>
      </c>
      <c r="C36" s="42">
        <v>31.7</v>
      </c>
      <c r="D36" s="41">
        <v>38714343</v>
      </c>
      <c r="E36" s="42">
        <v>32.6</v>
      </c>
      <c r="F36" s="45">
        <v>35075926</v>
      </c>
      <c r="G36" s="46">
        <v>30.1</v>
      </c>
      <c r="H36" s="45">
        <v>40774406</v>
      </c>
      <c r="I36" s="46">
        <v>33.6</v>
      </c>
      <c r="J36" s="105">
        <v>40404860</v>
      </c>
      <c r="K36" s="97">
        <v>30.8</v>
      </c>
      <c r="L36" s="38">
        <v>46795255</v>
      </c>
      <c r="M36" s="97">
        <v>35.7</v>
      </c>
      <c r="N36" s="38">
        <v>35549192</v>
      </c>
      <c r="O36" s="97">
        <v>30.9</v>
      </c>
      <c r="P36" s="38">
        <v>35492140</v>
      </c>
      <c r="Q36" s="97">
        <v>31.5</v>
      </c>
      <c r="R36" s="38">
        <v>40026794</v>
      </c>
      <c r="S36" s="97">
        <f>R36/R6*100</f>
        <v>34.6</v>
      </c>
      <c r="T36" s="38">
        <v>44070866</v>
      </c>
      <c r="U36" s="97">
        <f>T36/T6*100</f>
        <v>36.8</v>
      </c>
      <c r="V36" s="38">
        <v>46454535</v>
      </c>
      <c r="W36" s="97">
        <f>V36/V6*100</f>
        <v>38.8</v>
      </c>
      <c r="X36" s="38">
        <v>46843681</v>
      </c>
      <c r="Y36" s="97">
        <f>X36/X6*100</f>
        <v>39.4</v>
      </c>
    </row>
    <row r="37" spans="1:25" ht="15" customHeight="1">
      <c r="A37" s="40" t="s">
        <v>24</v>
      </c>
      <c r="B37" s="43">
        <v>78644931</v>
      </c>
      <c r="C37" s="42">
        <v>66.4</v>
      </c>
      <c r="D37" s="41">
        <v>79070042</v>
      </c>
      <c r="E37" s="42">
        <v>66.5</v>
      </c>
      <c r="F37" s="45">
        <v>79333816</v>
      </c>
      <c r="G37" s="46">
        <v>68.2</v>
      </c>
      <c r="H37" s="45">
        <v>78117752</v>
      </c>
      <c r="I37" s="46">
        <v>64.4</v>
      </c>
      <c r="J37" s="105">
        <v>89503838</v>
      </c>
      <c r="K37" s="97">
        <v>68.2</v>
      </c>
      <c r="L37" s="38">
        <v>82551972</v>
      </c>
      <c r="M37" s="97">
        <v>62.9</v>
      </c>
      <c r="N37" s="38">
        <v>79880562</v>
      </c>
      <c r="O37" s="97">
        <v>69.4</v>
      </c>
      <c r="P37" s="38">
        <v>78091570</v>
      </c>
      <c r="Q37" s="97">
        <v>69.3</v>
      </c>
      <c r="R37" s="38">
        <v>77035577</v>
      </c>
      <c r="S37" s="97">
        <f>R37/R6*100</f>
        <v>66.5</v>
      </c>
      <c r="T37" s="38">
        <v>76266392</v>
      </c>
      <c r="U37" s="97">
        <f>T37/T6*100</f>
        <v>63.7</v>
      </c>
      <c r="V37" s="38">
        <v>74846758</v>
      </c>
      <c r="W37" s="97">
        <f>V37/V6*100</f>
        <v>62.5</v>
      </c>
      <c r="X37" s="38">
        <v>73160262</v>
      </c>
      <c r="Y37" s="97">
        <f>X37/X6*100</f>
        <v>61.6</v>
      </c>
    </row>
    <row r="38" spans="1:25" ht="15" customHeight="1">
      <c r="A38" s="52"/>
      <c r="B38" s="53"/>
      <c r="C38" s="53"/>
      <c r="D38" s="53"/>
      <c r="E38" s="54"/>
      <c r="F38" s="53"/>
      <c r="G38" s="54"/>
      <c r="H38" s="54"/>
      <c r="I38" s="54"/>
      <c r="J38" s="106"/>
      <c r="K38" s="98"/>
      <c r="L38" s="108"/>
      <c r="M38" s="98"/>
      <c r="N38" s="108"/>
      <c r="O38" s="98"/>
      <c r="P38" s="108"/>
      <c r="Q38" s="98"/>
      <c r="R38" s="108"/>
      <c r="S38" s="98"/>
      <c r="T38" s="108"/>
      <c r="U38" s="98"/>
      <c r="V38" s="108"/>
      <c r="W38" s="98"/>
      <c r="X38" s="108"/>
      <c r="Y38" s="98"/>
    </row>
    <row r="39" spans="1:11" ht="15" customHeight="1">
      <c r="A39" s="55"/>
      <c r="B39" s="55"/>
      <c r="C39" s="55"/>
      <c r="D39" s="55"/>
      <c r="E39" s="55"/>
      <c r="F39" s="55"/>
      <c r="G39" s="55"/>
      <c r="K39" s="97"/>
    </row>
    <row r="40" spans="1:11" ht="15" customHeight="1">
      <c r="A40" s="55"/>
      <c r="B40" s="55"/>
      <c r="C40" s="55"/>
      <c r="D40" s="55"/>
      <c r="E40" s="55"/>
      <c r="F40" s="55"/>
      <c r="G40" s="55"/>
      <c r="K40" s="97"/>
    </row>
    <row r="41" spans="1:25" ht="28.5" customHeight="1">
      <c r="A41" s="24" t="s">
        <v>76</v>
      </c>
      <c r="E41" s="22"/>
      <c r="P41" s="56" t="s">
        <v>87</v>
      </c>
      <c r="Q41" s="131"/>
      <c r="R41" s="56" t="s">
        <v>87</v>
      </c>
      <c r="S41" s="132"/>
      <c r="T41" s="56" t="s">
        <v>87</v>
      </c>
      <c r="U41" s="138" t="s">
        <v>156</v>
      </c>
      <c r="V41" s="139"/>
      <c r="W41" s="134" t="s">
        <v>127</v>
      </c>
      <c r="X41" s="135"/>
      <c r="Y41" s="99" t="s">
        <v>117</v>
      </c>
    </row>
    <row r="42" spans="1:25" ht="15" customHeight="1">
      <c r="A42" s="28"/>
      <c r="E42" s="22"/>
      <c r="P42" s="57"/>
      <c r="Q42" s="119"/>
      <c r="R42" s="57"/>
      <c r="S42" s="119"/>
      <c r="T42" s="57"/>
      <c r="U42" s="119"/>
      <c r="V42" s="119"/>
      <c r="W42" s="119"/>
      <c r="X42" s="119"/>
      <c r="Y42" s="100"/>
    </row>
    <row r="43" spans="1:25" ht="13.5" customHeight="1" hidden="1">
      <c r="A43" s="44" t="s">
        <v>38</v>
      </c>
      <c r="E43" s="22"/>
      <c r="P43" s="58">
        <v>25708</v>
      </c>
      <c r="Q43" s="97"/>
      <c r="R43" s="58">
        <v>25708</v>
      </c>
      <c r="S43" s="97"/>
      <c r="T43" s="58">
        <v>25708</v>
      </c>
      <c r="U43" s="97"/>
      <c r="V43" s="94">
        <v>4603933</v>
      </c>
      <c r="W43" s="94">
        <v>4875844</v>
      </c>
      <c r="X43" s="94"/>
      <c r="Y43" s="101">
        <v>94.4</v>
      </c>
    </row>
    <row r="44" spans="1:25" ht="13.5" customHeight="1" hidden="1">
      <c r="A44" s="44" t="s">
        <v>75</v>
      </c>
      <c r="E44" s="22"/>
      <c r="P44" s="58">
        <v>25656</v>
      </c>
      <c r="Q44" s="97"/>
      <c r="R44" s="58">
        <v>25656</v>
      </c>
      <c r="S44" s="97"/>
      <c r="T44" s="58">
        <v>25656</v>
      </c>
      <c r="U44" s="97"/>
      <c r="V44" s="94">
        <v>4633884</v>
      </c>
      <c r="W44" s="94">
        <v>5015281</v>
      </c>
      <c r="X44" s="94"/>
      <c r="Y44" s="101">
        <v>92.4</v>
      </c>
    </row>
    <row r="45" spans="1:25" ht="15" customHeight="1" hidden="1">
      <c r="A45" s="44" t="s">
        <v>79</v>
      </c>
      <c r="B45" s="23"/>
      <c r="C45" s="23"/>
      <c r="D45" s="23"/>
      <c r="P45" s="58">
        <v>25601</v>
      </c>
      <c r="R45" s="58">
        <v>25601</v>
      </c>
      <c r="T45" s="58">
        <v>25601</v>
      </c>
      <c r="V45" s="94">
        <v>4545388</v>
      </c>
      <c r="X45" s="94">
        <v>4919897</v>
      </c>
      <c r="Y45" s="102">
        <v>92.4</v>
      </c>
    </row>
    <row r="46" spans="1:25" ht="15" customHeight="1" hidden="1">
      <c r="A46" s="44" t="s">
        <v>89</v>
      </c>
      <c r="B46" s="23"/>
      <c r="C46" s="23"/>
      <c r="D46" s="23"/>
      <c r="P46" s="58">
        <v>25558</v>
      </c>
      <c r="R46" s="58">
        <v>25558</v>
      </c>
      <c r="T46" s="58">
        <v>25558</v>
      </c>
      <c r="V46" s="94">
        <v>4746387</v>
      </c>
      <c r="X46" s="94">
        <v>4826160</v>
      </c>
      <c r="Y46" s="102">
        <v>98.3</v>
      </c>
    </row>
    <row r="47" spans="1:25" ht="15" customHeight="1" hidden="1">
      <c r="A47" s="44" t="s">
        <v>129</v>
      </c>
      <c r="B47" s="23"/>
      <c r="C47" s="23"/>
      <c r="D47" s="23"/>
      <c r="P47" s="58">
        <v>23806</v>
      </c>
      <c r="Q47" s="94"/>
      <c r="R47" s="58">
        <v>23806</v>
      </c>
      <c r="S47" s="94"/>
      <c r="T47" s="58">
        <v>23806</v>
      </c>
      <c r="U47" s="94"/>
      <c r="V47" s="94">
        <v>5512636</v>
      </c>
      <c r="W47" s="94"/>
      <c r="X47" s="94">
        <v>5080208</v>
      </c>
      <c r="Y47" s="102">
        <v>108.5</v>
      </c>
    </row>
    <row r="48" spans="1:25" ht="15" customHeight="1" hidden="1">
      <c r="A48" s="44" t="s">
        <v>133</v>
      </c>
      <c r="B48" s="23"/>
      <c r="C48" s="23"/>
      <c r="D48" s="23"/>
      <c r="P48" s="58">
        <v>23285</v>
      </c>
      <c r="Q48" s="94"/>
      <c r="R48" s="58">
        <v>23285</v>
      </c>
      <c r="S48" s="94"/>
      <c r="T48" s="58">
        <v>23285</v>
      </c>
      <c r="U48" s="94"/>
      <c r="V48" s="94">
        <v>5632979</v>
      </c>
      <c r="W48" s="94"/>
      <c r="X48" s="94">
        <v>5101147</v>
      </c>
      <c r="Y48" s="102">
        <v>110.4</v>
      </c>
    </row>
    <row r="49" spans="1:25" ht="15" customHeight="1" hidden="1">
      <c r="A49" s="44" t="s">
        <v>145</v>
      </c>
      <c r="B49" s="23"/>
      <c r="C49" s="23"/>
      <c r="D49" s="23"/>
      <c r="P49" s="58">
        <v>22810</v>
      </c>
      <c r="Q49" s="94"/>
      <c r="R49" s="58">
        <v>22810</v>
      </c>
      <c r="S49" s="94"/>
      <c r="T49" s="58">
        <v>22810</v>
      </c>
      <c r="U49" s="94"/>
      <c r="V49" s="94">
        <v>5045845</v>
      </c>
      <c r="W49" s="94"/>
      <c r="X49" s="94">
        <v>4703478</v>
      </c>
      <c r="Y49" s="102">
        <v>107.3</v>
      </c>
    </row>
    <row r="50" spans="1:25" ht="15" customHeight="1">
      <c r="A50" s="70" t="s">
        <v>157</v>
      </c>
      <c r="B50" s="23"/>
      <c r="C50" s="23"/>
      <c r="D50" s="23"/>
      <c r="P50" s="58">
        <v>22337</v>
      </c>
      <c r="Q50" s="94"/>
      <c r="R50" s="58">
        <v>22337</v>
      </c>
      <c r="S50" s="94"/>
      <c r="T50" s="58">
        <v>22337</v>
      </c>
      <c r="U50" s="94"/>
      <c r="V50" s="94">
        <v>5041642</v>
      </c>
      <c r="W50" s="94"/>
      <c r="X50" s="94">
        <v>4666063</v>
      </c>
      <c r="Y50" s="102">
        <v>108</v>
      </c>
    </row>
    <row r="51" spans="1:25" ht="15" customHeight="1">
      <c r="A51" s="70" t="s">
        <v>130</v>
      </c>
      <c r="B51" s="23"/>
      <c r="C51" s="23"/>
      <c r="D51" s="23"/>
      <c r="P51" s="58">
        <v>21872</v>
      </c>
      <c r="Q51" s="94"/>
      <c r="R51" s="58">
        <v>21872</v>
      </c>
      <c r="S51" s="94"/>
      <c r="T51" s="58">
        <v>21872</v>
      </c>
      <c r="U51" s="94"/>
      <c r="V51" s="94">
        <v>5292494</v>
      </c>
      <c r="W51" s="94"/>
      <c r="X51" s="94">
        <v>4585611</v>
      </c>
      <c r="Y51" s="102">
        <v>115.4</v>
      </c>
    </row>
    <row r="52" spans="1:25" ht="15" customHeight="1">
      <c r="A52" s="70" t="s">
        <v>134</v>
      </c>
      <c r="B52" s="23"/>
      <c r="C52" s="23"/>
      <c r="D52" s="23"/>
      <c r="P52" s="58">
        <v>21418</v>
      </c>
      <c r="Q52" s="94"/>
      <c r="R52" s="58">
        <v>21140</v>
      </c>
      <c r="S52" s="94"/>
      <c r="T52" s="58">
        <v>21140</v>
      </c>
      <c r="U52" s="94"/>
      <c r="V52" s="94">
        <v>5664443</v>
      </c>
      <c r="W52" s="94"/>
      <c r="X52" s="94">
        <v>4799266</v>
      </c>
      <c r="Y52" s="102">
        <f>V52/X52*100</f>
        <v>118</v>
      </c>
    </row>
    <row r="53" spans="1:25" ht="15" customHeight="1">
      <c r="A53" s="70" t="s">
        <v>146</v>
      </c>
      <c r="B53" s="23"/>
      <c r="C53" s="23"/>
      <c r="D53" s="23"/>
      <c r="P53" s="58"/>
      <c r="Q53" s="94"/>
      <c r="R53" s="58">
        <v>20656</v>
      </c>
      <c r="S53" s="94"/>
      <c r="T53" s="58">
        <v>20656</v>
      </c>
      <c r="U53" s="94"/>
      <c r="V53" s="94">
        <v>5800783</v>
      </c>
      <c r="W53" s="94"/>
      <c r="X53" s="94">
        <v>4485306</v>
      </c>
      <c r="Y53" s="102">
        <v>122.5</v>
      </c>
    </row>
    <row r="54" spans="1:25" ht="15" customHeight="1">
      <c r="A54" s="70" t="s">
        <v>158</v>
      </c>
      <c r="B54" s="23"/>
      <c r="C54" s="23"/>
      <c r="D54" s="23"/>
      <c r="P54" s="58"/>
      <c r="Q54" s="94"/>
      <c r="R54" s="58">
        <v>20119</v>
      </c>
      <c r="S54" s="94"/>
      <c r="T54" s="58">
        <v>20119</v>
      </c>
      <c r="U54" s="94"/>
      <c r="V54" s="94">
        <v>5905673</v>
      </c>
      <c r="W54" s="94"/>
      <c r="X54" s="94">
        <v>4786072</v>
      </c>
      <c r="Y54" s="102">
        <v>123.4</v>
      </c>
    </row>
    <row r="55" spans="1:25" ht="15" customHeight="1">
      <c r="A55" s="59"/>
      <c r="B55" s="23"/>
      <c r="C55" s="23"/>
      <c r="D55" s="23"/>
      <c r="P55" s="60"/>
      <c r="Q55" s="118"/>
      <c r="R55" s="60"/>
      <c r="S55" s="118"/>
      <c r="T55" s="60"/>
      <c r="U55" s="118"/>
      <c r="V55" s="118"/>
      <c r="W55" s="118"/>
      <c r="X55" s="118"/>
      <c r="Y55" s="103"/>
    </row>
    <row r="56" ht="15" customHeight="1">
      <c r="A56" s="62" t="s">
        <v>159</v>
      </c>
    </row>
  </sheetData>
  <mergeCells count="15">
    <mergeCell ref="J3:K3"/>
    <mergeCell ref="H3:I3"/>
    <mergeCell ref="A3:A4"/>
    <mergeCell ref="B3:C3"/>
    <mergeCell ref="D3:E3"/>
    <mergeCell ref="F3:G3"/>
    <mergeCell ref="W41:X41"/>
    <mergeCell ref="V3:W3"/>
    <mergeCell ref="L3:M3"/>
    <mergeCell ref="N3:O3"/>
    <mergeCell ref="P3:Q3"/>
    <mergeCell ref="X3:Y3"/>
    <mergeCell ref="R3:S3"/>
    <mergeCell ref="U41:V41"/>
    <mergeCell ref="T3:U3"/>
  </mergeCells>
  <printOptions/>
  <pageMargins left="0.66" right="0.43" top="0.7874015748031497" bottom="0.7874015748031497" header="0.3937007874015748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6"/>
  <sheetViews>
    <sheetView zoomScaleSheetLayoutView="100" workbookViewId="0" topLeftCell="A1">
      <selection activeCell="T34" sqref="T34"/>
    </sheetView>
  </sheetViews>
  <sheetFormatPr defaultColWidth="9.875" defaultRowHeight="12.75"/>
  <cols>
    <col min="1" max="1" width="29.375" style="22" customWidth="1"/>
    <col min="2" max="2" width="14.625" style="22" hidden="1" customWidth="1"/>
    <col min="3" max="3" width="10.00390625" style="22" hidden="1" customWidth="1"/>
    <col min="4" max="4" width="16.375" style="22" hidden="1" customWidth="1"/>
    <col min="5" max="5" width="9.25390625" style="23" hidden="1" customWidth="1"/>
    <col min="6" max="6" width="16.375" style="23" hidden="1" customWidth="1"/>
    <col min="7" max="7" width="9.25390625" style="23" hidden="1" customWidth="1"/>
    <col min="8" max="8" width="15.125" style="23" hidden="1" customWidth="1"/>
    <col min="9" max="9" width="0.12890625" style="23" hidden="1" customWidth="1"/>
    <col min="10" max="10" width="15.125" style="23" hidden="1" customWidth="1"/>
    <col min="11" max="11" width="9.25390625" style="23" hidden="1" customWidth="1"/>
    <col min="12" max="12" width="15.125" style="23" hidden="1" customWidth="1"/>
    <col min="13" max="13" width="9.875" style="39" hidden="1" customWidth="1"/>
    <col min="14" max="14" width="15.125" style="23" hidden="1" customWidth="1"/>
    <col min="15" max="15" width="9.875" style="23" hidden="1" customWidth="1"/>
    <col min="16" max="16" width="15.125" style="23" hidden="1" customWidth="1"/>
    <col min="17" max="17" width="9.875" style="23" hidden="1" customWidth="1"/>
    <col min="18" max="18" width="15.125" style="23" hidden="1" customWidth="1"/>
    <col min="19" max="19" width="9.875" style="23" hidden="1" customWidth="1"/>
    <col min="20" max="20" width="15.125" style="23" customWidth="1"/>
    <col min="21" max="21" width="9.875" style="23" customWidth="1"/>
    <col min="22" max="22" width="15.125" style="23" customWidth="1"/>
    <col min="23" max="23" width="9.875" style="23" customWidth="1"/>
    <col min="24" max="24" width="15.125" style="23" customWidth="1"/>
    <col min="25" max="16384" width="9.875" style="23" customWidth="1"/>
  </cols>
  <sheetData>
    <row r="1" ht="15" customHeight="1">
      <c r="A1" s="21" t="s">
        <v>122</v>
      </c>
    </row>
    <row r="2" ht="15" customHeight="1">
      <c r="D2" s="23"/>
    </row>
    <row r="3" spans="1:25" ht="15" customHeight="1">
      <c r="A3" s="140" t="s">
        <v>26</v>
      </c>
      <c r="B3" s="141" t="s">
        <v>0</v>
      </c>
      <c r="C3" s="141"/>
      <c r="D3" s="141" t="s">
        <v>1</v>
      </c>
      <c r="E3" s="141"/>
      <c r="F3" s="146" t="s">
        <v>25</v>
      </c>
      <c r="G3" s="147"/>
      <c r="H3" s="146" t="s">
        <v>63</v>
      </c>
      <c r="I3" s="147"/>
      <c r="J3" s="146" t="s">
        <v>80</v>
      </c>
      <c r="K3" s="147"/>
      <c r="L3" s="146" t="s">
        <v>90</v>
      </c>
      <c r="M3" s="147"/>
      <c r="N3" s="146" t="s">
        <v>121</v>
      </c>
      <c r="O3" s="147"/>
      <c r="P3" s="146" t="s">
        <v>125</v>
      </c>
      <c r="Q3" s="147"/>
      <c r="R3" s="146" t="s">
        <v>128</v>
      </c>
      <c r="S3" s="147"/>
      <c r="T3" s="146" t="s">
        <v>137</v>
      </c>
      <c r="U3" s="147"/>
      <c r="V3" s="146" t="s">
        <v>144</v>
      </c>
      <c r="W3" s="147"/>
      <c r="X3" s="146" t="s">
        <v>160</v>
      </c>
      <c r="Y3" s="147"/>
    </row>
    <row r="4" spans="1:25" ht="15" customHeight="1">
      <c r="A4" s="140"/>
      <c r="B4" s="25" t="s">
        <v>27</v>
      </c>
      <c r="C4" s="26" t="s">
        <v>61</v>
      </c>
      <c r="D4" s="25" t="s">
        <v>27</v>
      </c>
      <c r="E4" s="26" t="s">
        <v>65</v>
      </c>
      <c r="F4" s="25" t="s">
        <v>27</v>
      </c>
      <c r="G4" s="26" t="s">
        <v>65</v>
      </c>
      <c r="H4" s="25" t="s">
        <v>27</v>
      </c>
      <c r="I4" s="27" t="s">
        <v>65</v>
      </c>
      <c r="J4" s="25" t="s">
        <v>27</v>
      </c>
      <c r="K4" s="27" t="s">
        <v>65</v>
      </c>
      <c r="L4" s="25" t="s">
        <v>27</v>
      </c>
      <c r="M4" s="112" t="s">
        <v>65</v>
      </c>
      <c r="N4" s="25" t="s">
        <v>27</v>
      </c>
      <c r="O4" s="112" t="s">
        <v>65</v>
      </c>
      <c r="P4" s="25" t="s">
        <v>27</v>
      </c>
      <c r="Q4" s="112" t="s">
        <v>65</v>
      </c>
      <c r="R4" s="25" t="s">
        <v>27</v>
      </c>
      <c r="S4" s="112" t="s">
        <v>65</v>
      </c>
      <c r="T4" s="25" t="s">
        <v>27</v>
      </c>
      <c r="U4" s="112" t="s">
        <v>65</v>
      </c>
      <c r="V4" s="25" t="s">
        <v>27</v>
      </c>
      <c r="W4" s="112" t="s">
        <v>65</v>
      </c>
      <c r="X4" s="25" t="s">
        <v>27</v>
      </c>
      <c r="Y4" s="112" t="s">
        <v>65</v>
      </c>
    </row>
    <row r="5" spans="1:25" ht="15.75" customHeight="1">
      <c r="A5" s="28"/>
      <c r="B5" s="30"/>
      <c r="C5" s="30"/>
      <c r="D5" s="30"/>
      <c r="E5" s="30"/>
      <c r="F5" s="30"/>
      <c r="G5" s="30"/>
      <c r="O5" s="39"/>
      <c r="Q5" s="39"/>
      <c r="S5" s="39"/>
      <c r="U5" s="39"/>
      <c r="W5" s="39"/>
      <c r="Y5" s="39"/>
    </row>
    <row r="6" spans="1:25" s="69" customFormat="1" ht="15.75" customHeight="1">
      <c r="A6" s="63" t="s">
        <v>147</v>
      </c>
      <c r="B6" s="87">
        <v>128436515</v>
      </c>
      <c r="C6" s="88">
        <v>100</v>
      </c>
      <c r="D6" s="87">
        <v>125876291</v>
      </c>
      <c r="E6" s="88">
        <v>100</v>
      </c>
      <c r="F6" s="89">
        <v>119484812</v>
      </c>
      <c r="G6" s="90">
        <v>100</v>
      </c>
      <c r="H6" s="91">
        <v>115568355</v>
      </c>
      <c r="I6" s="68">
        <v>100</v>
      </c>
      <c r="J6" s="104">
        <v>119267398</v>
      </c>
      <c r="K6" s="68">
        <v>100</v>
      </c>
      <c r="L6" s="67">
        <f>L8+L13+L30</f>
        <v>126248795</v>
      </c>
      <c r="M6" s="68">
        <v>100</v>
      </c>
      <c r="N6" s="67">
        <v>103235962</v>
      </c>
      <c r="O6" s="68">
        <v>100</v>
      </c>
      <c r="P6" s="67">
        <f>P8+P13+P30</f>
        <v>100564300</v>
      </c>
      <c r="Q6" s="68">
        <v>100</v>
      </c>
      <c r="R6" s="67">
        <f>R8+R13+R30</f>
        <v>102295061</v>
      </c>
      <c r="S6" s="68">
        <v>100</v>
      </c>
      <c r="T6" s="67">
        <f>T8+T13+T30</f>
        <v>112605782</v>
      </c>
      <c r="U6" s="68">
        <v>100</v>
      </c>
      <c r="V6" s="67">
        <f>V8+V13+V30</f>
        <v>109837548</v>
      </c>
      <c r="W6" s="68">
        <v>100</v>
      </c>
      <c r="X6" s="67">
        <f>X8+X13+X30</f>
        <v>106411907</v>
      </c>
      <c r="Y6" s="68">
        <v>100</v>
      </c>
    </row>
    <row r="7" spans="1:25" ht="15.75" customHeight="1">
      <c r="A7" s="44"/>
      <c r="B7" s="36"/>
      <c r="C7" s="71"/>
      <c r="D7" s="36"/>
      <c r="E7" s="71"/>
      <c r="F7" s="72"/>
      <c r="G7" s="73"/>
      <c r="H7" s="74"/>
      <c r="I7" s="39"/>
      <c r="J7" s="105"/>
      <c r="K7" s="39"/>
      <c r="L7" s="38"/>
      <c r="N7" s="38"/>
      <c r="O7" s="39"/>
      <c r="P7" s="38"/>
      <c r="Q7" s="39"/>
      <c r="R7" s="38"/>
      <c r="S7" s="39"/>
      <c r="T7" s="38"/>
      <c r="U7" s="39"/>
      <c r="V7" s="38"/>
      <c r="W7" s="39"/>
      <c r="X7" s="38"/>
      <c r="Y7" s="39"/>
    </row>
    <row r="8" spans="1:25" s="69" customFormat="1" ht="15.75" customHeight="1">
      <c r="A8" s="86" t="s">
        <v>111</v>
      </c>
      <c r="B8" s="87">
        <v>88350560</v>
      </c>
      <c r="C8" s="88">
        <v>68.8</v>
      </c>
      <c r="D8" s="87">
        <v>83101648</v>
      </c>
      <c r="E8" s="88">
        <v>66</v>
      </c>
      <c r="F8" s="89">
        <v>83577433</v>
      </c>
      <c r="G8" s="92">
        <v>69.9</v>
      </c>
      <c r="H8" s="91">
        <v>82444573</v>
      </c>
      <c r="I8" s="68">
        <v>71.3</v>
      </c>
      <c r="J8" s="104">
        <v>82881247</v>
      </c>
      <c r="K8" s="68">
        <v>69.5</v>
      </c>
      <c r="L8" s="67">
        <f>SUM(L9:L11)</f>
        <v>80293428</v>
      </c>
      <c r="M8" s="68">
        <v>63.6</v>
      </c>
      <c r="N8" s="67">
        <v>72463957</v>
      </c>
      <c r="O8" s="68">
        <v>70.2</v>
      </c>
      <c r="P8" s="67">
        <f>SUM(P9:P11)</f>
        <v>69073338</v>
      </c>
      <c r="Q8" s="68">
        <f>P8/P6*100</f>
        <v>68.7</v>
      </c>
      <c r="R8" s="67">
        <f>SUM(R9:R11)</f>
        <v>65045761</v>
      </c>
      <c r="S8" s="68">
        <f>R8/R6*100</f>
        <v>63.6</v>
      </c>
      <c r="T8" s="67">
        <f>SUM(T9:T11)</f>
        <v>63231724</v>
      </c>
      <c r="U8" s="68">
        <f>T8/T6*100</f>
        <v>56.2</v>
      </c>
      <c r="V8" s="67">
        <f>SUM(V9:V11)</f>
        <v>62955024</v>
      </c>
      <c r="W8" s="68">
        <f>V8/V6*100</f>
        <v>57.3</v>
      </c>
      <c r="X8" s="67">
        <f>SUM(X9:X11)</f>
        <v>63070003</v>
      </c>
      <c r="Y8" s="68">
        <f>X8/X6*100</f>
        <v>59.3</v>
      </c>
    </row>
    <row r="9" spans="1:25" ht="15.75" customHeight="1">
      <c r="A9" s="40" t="s">
        <v>28</v>
      </c>
      <c r="B9" s="36">
        <v>76239263</v>
      </c>
      <c r="C9" s="71">
        <v>59.4</v>
      </c>
      <c r="D9" s="36">
        <v>71525792</v>
      </c>
      <c r="E9" s="71">
        <v>56.8</v>
      </c>
      <c r="F9" s="72">
        <v>71597052</v>
      </c>
      <c r="G9" s="73">
        <v>59.9</v>
      </c>
      <c r="H9" s="74">
        <v>70738719</v>
      </c>
      <c r="I9" s="39">
        <v>61.2</v>
      </c>
      <c r="J9" s="105">
        <v>70517358</v>
      </c>
      <c r="K9" s="39">
        <v>59.1</v>
      </c>
      <c r="L9" s="38">
        <v>68144869</v>
      </c>
      <c r="M9" s="39">
        <v>54</v>
      </c>
      <c r="N9" s="38">
        <v>60547513</v>
      </c>
      <c r="O9" s="39">
        <v>58.6</v>
      </c>
      <c r="P9" s="38">
        <v>57661466</v>
      </c>
      <c r="Q9" s="124">
        <f>P9/P6*100</f>
        <v>57.3</v>
      </c>
      <c r="R9" s="38">
        <v>54586419</v>
      </c>
      <c r="S9" s="124">
        <f>R9/R6*100</f>
        <v>53.4</v>
      </c>
      <c r="T9" s="38">
        <v>53483353</v>
      </c>
      <c r="U9" s="124">
        <f>T9/T6*100</f>
        <v>47.5</v>
      </c>
      <c r="V9" s="38">
        <v>53464348</v>
      </c>
      <c r="W9" s="124">
        <f>V9/V6*100</f>
        <v>48.7</v>
      </c>
      <c r="X9" s="38">
        <v>53643217</v>
      </c>
      <c r="Y9" s="124">
        <f>X9/X6*100</f>
        <v>50.4</v>
      </c>
    </row>
    <row r="10" spans="1:25" ht="15.75" customHeight="1">
      <c r="A10" s="40" t="s">
        <v>112</v>
      </c>
      <c r="B10" s="36">
        <v>8031574</v>
      </c>
      <c r="C10" s="71">
        <v>6.3</v>
      </c>
      <c r="D10" s="36">
        <v>7732733</v>
      </c>
      <c r="E10" s="71">
        <v>6.1</v>
      </c>
      <c r="F10" s="72">
        <v>7823670</v>
      </c>
      <c r="G10" s="73">
        <v>6.5</v>
      </c>
      <c r="H10" s="74">
        <v>7773803</v>
      </c>
      <c r="I10" s="39">
        <v>6.7</v>
      </c>
      <c r="J10" s="105">
        <v>9121479</v>
      </c>
      <c r="K10" s="39">
        <v>7.6</v>
      </c>
      <c r="L10" s="38">
        <v>9014002</v>
      </c>
      <c r="M10" s="39">
        <v>7.1</v>
      </c>
      <c r="N10" s="38">
        <v>8567776</v>
      </c>
      <c r="O10" s="39">
        <v>8.3</v>
      </c>
      <c r="P10" s="38">
        <v>8216932</v>
      </c>
      <c r="Q10" s="124">
        <f>P10/P6*100</f>
        <v>8.2</v>
      </c>
      <c r="R10" s="38">
        <v>7626323</v>
      </c>
      <c r="S10" s="124">
        <f>R10/R6*100</f>
        <v>7.5</v>
      </c>
      <c r="T10" s="38">
        <v>7101092</v>
      </c>
      <c r="U10" s="124">
        <f>T10/T6*100</f>
        <v>6.3</v>
      </c>
      <c r="V10" s="38">
        <v>6929995</v>
      </c>
      <c r="W10" s="124">
        <f>V10/V6*100</f>
        <v>6.3</v>
      </c>
      <c r="X10" s="38">
        <v>6859197</v>
      </c>
      <c r="Y10" s="124">
        <f>X10/X6*100</f>
        <v>6.4</v>
      </c>
    </row>
    <row r="11" spans="1:25" ht="15.75" customHeight="1">
      <c r="A11" s="40" t="s">
        <v>113</v>
      </c>
      <c r="B11" s="36">
        <v>4079723</v>
      </c>
      <c r="C11" s="71">
        <v>3.2</v>
      </c>
      <c r="D11" s="36">
        <v>3843123</v>
      </c>
      <c r="E11" s="71">
        <v>3.1</v>
      </c>
      <c r="F11" s="72">
        <v>4156711</v>
      </c>
      <c r="G11" s="73">
        <v>3.5</v>
      </c>
      <c r="H11" s="74">
        <v>3932051</v>
      </c>
      <c r="I11" s="39">
        <v>3.4</v>
      </c>
      <c r="J11" s="105">
        <v>3242410</v>
      </c>
      <c r="K11" s="39">
        <v>2.7</v>
      </c>
      <c r="L11" s="38">
        <v>3134557</v>
      </c>
      <c r="M11" s="39">
        <v>2.5</v>
      </c>
      <c r="N11" s="38">
        <v>3348668</v>
      </c>
      <c r="O11" s="39">
        <v>3.2</v>
      </c>
      <c r="P11" s="38">
        <v>3194940</v>
      </c>
      <c r="Q11" s="124">
        <f>P11/P6*100</f>
        <v>3.2</v>
      </c>
      <c r="R11" s="38">
        <v>2833019</v>
      </c>
      <c r="S11" s="124">
        <f>R11/R6*100</f>
        <v>2.8</v>
      </c>
      <c r="T11" s="38">
        <v>2647279</v>
      </c>
      <c r="U11" s="124">
        <f>T11/T6*100</f>
        <v>2.4</v>
      </c>
      <c r="V11" s="38">
        <v>2560681</v>
      </c>
      <c r="W11" s="124">
        <f>V11/V6*100</f>
        <v>2.3</v>
      </c>
      <c r="X11" s="38">
        <v>2567589</v>
      </c>
      <c r="Y11" s="124">
        <f>X11/X6*100</f>
        <v>2.4</v>
      </c>
    </row>
    <row r="12" spans="1:25" ht="15.75" customHeight="1">
      <c r="A12" s="40"/>
      <c r="B12" s="36"/>
      <c r="C12" s="71"/>
      <c r="D12" s="36"/>
      <c r="E12" s="71"/>
      <c r="F12" s="72"/>
      <c r="G12" s="73"/>
      <c r="H12" s="74"/>
      <c r="I12" s="39"/>
      <c r="J12" s="105"/>
      <c r="K12" s="39"/>
      <c r="L12" s="38"/>
      <c r="N12" s="38"/>
      <c r="O12" s="39"/>
      <c r="P12" s="38"/>
      <c r="Q12" s="39"/>
      <c r="R12" s="38"/>
      <c r="S12" s="39"/>
      <c r="T12" s="38"/>
      <c r="U12" s="39"/>
      <c r="V12" s="38"/>
      <c r="W12" s="39"/>
      <c r="X12" s="38"/>
      <c r="Y12" s="39"/>
    </row>
    <row r="13" spans="1:25" s="69" customFormat="1" ht="15.75" customHeight="1">
      <c r="A13" s="86" t="s">
        <v>29</v>
      </c>
      <c r="B13" s="87">
        <v>8491844</v>
      </c>
      <c r="C13" s="88">
        <v>6.6</v>
      </c>
      <c r="D13" s="87">
        <v>6703975</v>
      </c>
      <c r="E13" s="88">
        <v>5.3</v>
      </c>
      <c r="F13" s="89">
        <v>5122595</v>
      </c>
      <c r="G13" s="90">
        <v>4.3</v>
      </c>
      <c r="H13" s="91">
        <v>4822165</v>
      </c>
      <c r="I13" s="68">
        <v>4.2</v>
      </c>
      <c r="J13" s="104">
        <v>4551839</v>
      </c>
      <c r="K13" s="68">
        <v>3.8</v>
      </c>
      <c r="L13" s="91">
        <f>L16+L19+L26</f>
        <v>3882079</v>
      </c>
      <c r="M13" s="68">
        <v>3.1</v>
      </c>
      <c r="N13" s="67">
        <v>2187471</v>
      </c>
      <c r="O13" s="68">
        <v>2.1</v>
      </c>
      <c r="P13" s="91">
        <f>P16+P19+P26</f>
        <v>1929347</v>
      </c>
      <c r="Q13" s="68">
        <f>P13/P6*100</f>
        <v>1.9</v>
      </c>
      <c r="R13" s="91">
        <f>R16+R19+R26</f>
        <v>1600031</v>
      </c>
      <c r="S13" s="68">
        <f>R13/R6*100</f>
        <v>1.6</v>
      </c>
      <c r="T13" s="91">
        <f>T16+T19+T26</f>
        <v>1842380</v>
      </c>
      <c r="U13" s="68">
        <f>T13/T6*100</f>
        <v>1.6</v>
      </c>
      <c r="V13" s="91">
        <f>V16+V19+V26</f>
        <v>1970252</v>
      </c>
      <c r="W13" s="68">
        <f>V13/V6*100</f>
        <v>1.8</v>
      </c>
      <c r="X13" s="91">
        <f>X16+X19+X26</f>
        <v>2550744</v>
      </c>
      <c r="Y13" s="68">
        <f>X13/X6*100</f>
        <v>2.4</v>
      </c>
    </row>
    <row r="14" spans="1:25" ht="15.75" customHeight="1">
      <c r="A14" s="40" t="s">
        <v>96</v>
      </c>
      <c r="B14" s="36">
        <v>10528831</v>
      </c>
      <c r="C14" s="71">
        <v>8.2</v>
      </c>
      <c r="D14" s="36">
        <v>8589962</v>
      </c>
      <c r="E14" s="71">
        <v>6.8</v>
      </c>
      <c r="F14" s="72">
        <v>11158514</v>
      </c>
      <c r="G14" s="73">
        <v>9.3</v>
      </c>
      <c r="H14" s="74">
        <v>10773847</v>
      </c>
      <c r="I14" s="39">
        <v>9.3</v>
      </c>
      <c r="J14" s="105">
        <v>11331042</v>
      </c>
      <c r="K14" s="39">
        <v>9.5</v>
      </c>
      <c r="L14" s="38">
        <f>L17+L21+L23+L24+L25+L27</f>
        <v>10287644</v>
      </c>
      <c r="M14" s="39">
        <v>8.1</v>
      </c>
      <c r="N14" s="38">
        <v>8189016</v>
      </c>
      <c r="O14" s="39">
        <v>7.9</v>
      </c>
      <c r="P14" s="38">
        <f>P17+P21+P23+P24+P25+P27</f>
        <v>7631234</v>
      </c>
      <c r="Q14" s="124">
        <f>P14/P6*100</f>
        <v>7.6</v>
      </c>
      <c r="R14" s="38">
        <f>R17+R21+R23+R24+R25+R27</f>
        <v>6930572</v>
      </c>
      <c r="S14" s="124">
        <f>R14/R6*100</f>
        <v>6.8</v>
      </c>
      <c r="T14" s="38">
        <f>T17+T21+T23+T24+T25+T27</f>
        <v>6831714</v>
      </c>
      <c r="U14" s="124">
        <f>T14/T6*100</f>
        <v>6.1</v>
      </c>
      <c r="V14" s="38">
        <f>V17+V21+V23+V24+V25+V27</f>
        <v>6781448</v>
      </c>
      <c r="W14" s="124">
        <f>V14/V6*100</f>
        <v>6.2</v>
      </c>
      <c r="X14" s="38">
        <f>X17+X21+X23+X24+X25+X27</f>
        <v>7402427</v>
      </c>
      <c r="Y14" s="124">
        <f>X14/X6*100</f>
        <v>7</v>
      </c>
    </row>
    <row r="15" spans="1:25" ht="15.75" customHeight="1">
      <c r="A15" s="40" t="s">
        <v>97</v>
      </c>
      <c r="B15" s="36">
        <v>2036987</v>
      </c>
      <c r="C15" s="71">
        <v>1.6</v>
      </c>
      <c r="D15" s="36">
        <v>1885987</v>
      </c>
      <c r="E15" s="71">
        <v>1.5</v>
      </c>
      <c r="F15" s="72">
        <v>6035919</v>
      </c>
      <c r="G15" s="73">
        <v>5.1</v>
      </c>
      <c r="H15" s="74">
        <v>5951682</v>
      </c>
      <c r="I15" s="39">
        <v>5.1</v>
      </c>
      <c r="J15" s="105">
        <v>6779203</v>
      </c>
      <c r="K15" s="39">
        <v>5.7</v>
      </c>
      <c r="L15" s="38">
        <f>L18+L22+L28</f>
        <v>6405565</v>
      </c>
      <c r="M15" s="39">
        <v>5.1</v>
      </c>
      <c r="N15" s="38">
        <v>6001545</v>
      </c>
      <c r="O15" s="39">
        <v>5.8</v>
      </c>
      <c r="P15" s="38">
        <f>P18+P22+P28</f>
        <v>5701887</v>
      </c>
      <c r="Q15" s="124">
        <f>P15/P6*100</f>
        <v>5.7</v>
      </c>
      <c r="R15" s="38">
        <f>R18+R22+R28</f>
        <v>5330541</v>
      </c>
      <c r="S15" s="124">
        <f>R15/R6*100</f>
        <v>5.2</v>
      </c>
      <c r="T15" s="38">
        <f>T18+T22+T28</f>
        <v>4989334</v>
      </c>
      <c r="U15" s="124">
        <f>T15/T6*100</f>
        <v>4.4</v>
      </c>
      <c r="V15" s="38">
        <f>V18+V22+V28</f>
        <v>4811196</v>
      </c>
      <c r="W15" s="124">
        <f>V15/V6*100</f>
        <v>4.4</v>
      </c>
      <c r="X15" s="38">
        <f>X18+X22+X28</f>
        <v>4851683</v>
      </c>
      <c r="Y15" s="124">
        <f>X15/X6*100</f>
        <v>4.6</v>
      </c>
    </row>
    <row r="16" spans="1:25" ht="15.75" customHeight="1">
      <c r="A16" s="40" t="s">
        <v>93</v>
      </c>
      <c r="B16" s="36">
        <v>-659107</v>
      </c>
      <c r="C16" s="71">
        <v>-0.5</v>
      </c>
      <c r="D16" s="36">
        <v>-658344</v>
      </c>
      <c r="E16" s="71">
        <v>-0.5</v>
      </c>
      <c r="F16" s="72">
        <v>-2341296</v>
      </c>
      <c r="G16" s="73">
        <v>-2</v>
      </c>
      <c r="H16" s="74">
        <v>-2474938</v>
      </c>
      <c r="I16" s="39">
        <v>-2.1</v>
      </c>
      <c r="J16" s="105">
        <v>-2365159</v>
      </c>
      <c r="K16" s="39">
        <v>-2</v>
      </c>
      <c r="L16" s="114">
        <f>L17-L18</f>
        <v>-2202018</v>
      </c>
      <c r="M16" s="39">
        <v>-1.7</v>
      </c>
      <c r="N16" s="114">
        <v>-1962252</v>
      </c>
      <c r="O16" s="39">
        <v>-1.9</v>
      </c>
      <c r="P16" s="114">
        <f>P17-P18</f>
        <v>-2002877</v>
      </c>
      <c r="Q16" s="124">
        <f>P16/P6*100</f>
        <v>-2</v>
      </c>
      <c r="R16" s="114">
        <f>R17-R18</f>
        <v>-1980458</v>
      </c>
      <c r="S16" s="124">
        <f>R16/R6*100</f>
        <v>-1.9</v>
      </c>
      <c r="T16" s="114">
        <f>T17-T18</f>
        <v>-1674789</v>
      </c>
      <c r="U16" s="124">
        <f>T16/T6*100</f>
        <v>-1.5</v>
      </c>
      <c r="V16" s="114">
        <f>V17-V18</f>
        <v>-1495210</v>
      </c>
      <c r="W16" s="124">
        <f>V16/V6*100</f>
        <v>-1.4</v>
      </c>
      <c r="X16" s="114">
        <f>X17-X18</f>
        <v>-1406822</v>
      </c>
      <c r="Y16" s="124">
        <f>X16/X6*100</f>
        <v>-1.3</v>
      </c>
    </row>
    <row r="17" spans="1:25" ht="15.75" customHeight="1">
      <c r="A17" s="40" t="s">
        <v>94</v>
      </c>
      <c r="B17" s="36">
        <v>223493</v>
      </c>
      <c r="C17" s="71">
        <v>0.2</v>
      </c>
      <c r="D17" s="36">
        <v>214505</v>
      </c>
      <c r="E17" s="71">
        <v>0.2</v>
      </c>
      <c r="F17" s="72">
        <v>2735124</v>
      </c>
      <c r="G17" s="73">
        <v>2.3</v>
      </c>
      <c r="H17" s="74">
        <v>2575791</v>
      </c>
      <c r="I17" s="39">
        <v>2.2</v>
      </c>
      <c r="J17" s="105">
        <v>2364151</v>
      </c>
      <c r="K17" s="39">
        <v>2</v>
      </c>
      <c r="L17" s="38">
        <v>2283660</v>
      </c>
      <c r="M17" s="39">
        <v>1.8</v>
      </c>
      <c r="N17" s="38">
        <v>2081884</v>
      </c>
      <c r="O17" s="39">
        <v>2</v>
      </c>
      <c r="P17" s="38">
        <v>1755872</v>
      </c>
      <c r="Q17" s="124">
        <f>P17/P6*100</f>
        <v>1.7</v>
      </c>
      <c r="R17" s="38">
        <v>1470277</v>
      </c>
      <c r="S17" s="124">
        <f>R17/R6*100</f>
        <v>1.4</v>
      </c>
      <c r="T17" s="38">
        <v>1419395</v>
      </c>
      <c r="U17" s="124">
        <f>T17/T6*100</f>
        <v>1.3</v>
      </c>
      <c r="V17" s="38">
        <v>1505432</v>
      </c>
      <c r="W17" s="124">
        <f>V17/V6*100</f>
        <v>1.4</v>
      </c>
      <c r="X17" s="38">
        <v>1687164</v>
      </c>
      <c r="Y17" s="124">
        <f>X17/X6*100</f>
        <v>1.6</v>
      </c>
    </row>
    <row r="18" spans="1:25" ht="15.75" customHeight="1">
      <c r="A18" s="40" t="s">
        <v>95</v>
      </c>
      <c r="B18" s="36">
        <v>882600</v>
      </c>
      <c r="C18" s="71">
        <v>0.7</v>
      </c>
      <c r="D18" s="36">
        <v>872849</v>
      </c>
      <c r="E18" s="71">
        <v>0.7</v>
      </c>
      <c r="F18" s="72">
        <v>5076420</v>
      </c>
      <c r="G18" s="73">
        <v>4.2</v>
      </c>
      <c r="H18" s="74">
        <v>5050729</v>
      </c>
      <c r="I18" s="39">
        <v>4.4</v>
      </c>
      <c r="J18" s="105">
        <v>4729310</v>
      </c>
      <c r="K18" s="39">
        <v>4</v>
      </c>
      <c r="L18" s="38">
        <v>4485678</v>
      </c>
      <c r="M18" s="39">
        <v>3.6</v>
      </c>
      <c r="N18" s="38">
        <v>4044136</v>
      </c>
      <c r="O18" s="39">
        <v>3.9</v>
      </c>
      <c r="P18" s="38">
        <v>3758749</v>
      </c>
      <c r="Q18" s="124">
        <f>P18/P6*100</f>
        <v>3.7</v>
      </c>
      <c r="R18" s="38">
        <v>3450735</v>
      </c>
      <c r="S18" s="124">
        <f>R18/R6*100</f>
        <v>3.4</v>
      </c>
      <c r="T18" s="38">
        <v>3094184</v>
      </c>
      <c r="U18" s="124">
        <f>T18/T6*100</f>
        <v>2.7</v>
      </c>
      <c r="V18" s="38">
        <v>3000642</v>
      </c>
      <c r="W18" s="124">
        <f>V18/V6*100</f>
        <v>2.7</v>
      </c>
      <c r="X18" s="38">
        <v>3093986</v>
      </c>
      <c r="Y18" s="124">
        <f>X18/X6*100</f>
        <v>2.9</v>
      </c>
    </row>
    <row r="19" spans="1:25" ht="15.75" customHeight="1">
      <c r="A19" s="40" t="s">
        <v>103</v>
      </c>
      <c r="B19" s="36">
        <v>9349351</v>
      </c>
      <c r="C19" s="71">
        <v>7.3</v>
      </c>
      <c r="D19" s="36">
        <v>7516264</v>
      </c>
      <c r="E19" s="71">
        <v>6</v>
      </c>
      <c r="F19" s="72">
        <v>7604513</v>
      </c>
      <c r="G19" s="73">
        <v>6.4</v>
      </c>
      <c r="H19" s="74">
        <v>7431801</v>
      </c>
      <c r="I19" s="39">
        <v>6.4</v>
      </c>
      <c r="J19" s="105">
        <v>6957057</v>
      </c>
      <c r="K19" s="39">
        <v>5.8</v>
      </c>
      <c r="L19" s="38">
        <f>L20+L23+L24+L25</f>
        <v>6044989</v>
      </c>
      <c r="M19" s="39">
        <v>4.8</v>
      </c>
      <c r="N19" s="38">
        <v>4138953</v>
      </c>
      <c r="O19" s="39">
        <v>4</v>
      </c>
      <c r="P19" s="114">
        <f>P20+P23+P24+P25</f>
        <v>3911704</v>
      </c>
      <c r="Q19" s="124">
        <f>P19/P6*100</f>
        <v>3.9</v>
      </c>
      <c r="R19" s="114">
        <f>R20+R23+R24+R25</f>
        <v>3556395</v>
      </c>
      <c r="S19" s="124">
        <f>R19/R6*100</f>
        <v>3.5</v>
      </c>
      <c r="T19" s="114">
        <f>T20+T23+T24+T25</f>
        <v>3480985</v>
      </c>
      <c r="U19" s="124">
        <f>T19/T6*100</f>
        <v>3.1</v>
      </c>
      <c r="V19" s="114">
        <f>V20+V23+V24+V25</f>
        <v>3407262</v>
      </c>
      <c r="W19" s="124">
        <f>V19/V6*100</f>
        <v>3.1</v>
      </c>
      <c r="X19" s="114">
        <f>X20+X23+X24+X25</f>
        <v>3851791</v>
      </c>
      <c r="Y19" s="124">
        <f>X19/X6*100</f>
        <v>3.6</v>
      </c>
    </row>
    <row r="20" spans="1:25" ht="15.75" customHeight="1">
      <c r="A20" s="40" t="s">
        <v>98</v>
      </c>
      <c r="B20" s="36">
        <v>6868415</v>
      </c>
      <c r="C20" s="71">
        <v>5.3</v>
      </c>
      <c r="D20" s="36">
        <v>5493902</v>
      </c>
      <c r="E20" s="71">
        <v>4.4</v>
      </c>
      <c r="F20" s="72">
        <v>5658717</v>
      </c>
      <c r="G20" s="73">
        <v>4.7</v>
      </c>
      <c r="H20" s="74">
        <v>5366718</v>
      </c>
      <c r="I20" s="39">
        <v>4.6</v>
      </c>
      <c r="J20" s="105">
        <v>1275194</v>
      </c>
      <c r="K20" s="39">
        <v>1.1</v>
      </c>
      <c r="L20" s="74">
        <f>L21-L22</f>
        <v>943053</v>
      </c>
      <c r="M20" s="39">
        <v>0.7</v>
      </c>
      <c r="N20" s="74">
        <v>-334012</v>
      </c>
      <c r="O20" s="39">
        <v>-0.3</v>
      </c>
      <c r="P20" s="114">
        <f>P21-P22</f>
        <v>-850333</v>
      </c>
      <c r="Q20" s="124">
        <f>P20/P6*100</f>
        <v>-0.8</v>
      </c>
      <c r="R20" s="114">
        <f>R21-R22</f>
        <v>-1068896</v>
      </c>
      <c r="S20" s="124">
        <f>R20/R6*100</f>
        <v>-1</v>
      </c>
      <c r="T20" s="114">
        <f>T21-T22</f>
        <v>-1232126</v>
      </c>
      <c r="U20" s="124">
        <f>T20/T6*100</f>
        <v>-1.1</v>
      </c>
      <c r="V20" s="114">
        <f>V21-V22</f>
        <v>-1333155</v>
      </c>
      <c r="W20" s="124">
        <f>V20/V6*100</f>
        <v>-1.2</v>
      </c>
      <c r="X20" s="114">
        <f>X21-X22</f>
        <v>-1218510</v>
      </c>
      <c r="Y20" s="124">
        <f>X20/X6*100</f>
        <v>-1.1</v>
      </c>
    </row>
    <row r="21" spans="1:25" ht="15.75" customHeight="1">
      <c r="A21" s="40" t="s">
        <v>99</v>
      </c>
      <c r="B21" s="36">
        <v>7662619</v>
      </c>
      <c r="C21" s="71">
        <v>6</v>
      </c>
      <c r="D21" s="36">
        <v>6253340</v>
      </c>
      <c r="E21" s="71">
        <v>5</v>
      </c>
      <c r="F21" s="72">
        <v>6381992</v>
      </c>
      <c r="G21" s="73">
        <v>5.3</v>
      </c>
      <c r="H21" s="74">
        <v>6051029</v>
      </c>
      <c r="I21" s="39">
        <v>5.2</v>
      </c>
      <c r="J21" s="105">
        <v>3144856</v>
      </c>
      <c r="K21" s="39">
        <v>2.6</v>
      </c>
      <c r="L21" s="38">
        <v>2744373</v>
      </c>
      <c r="M21" s="39">
        <v>2.2</v>
      </c>
      <c r="N21" s="38">
        <v>1525818</v>
      </c>
      <c r="O21" s="39">
        <v>1.5</v>
      </c>
      <c r="P21" s="38">
        <v>1012996</v>
      </c>
      <c r="Q21" s="124">
        <f>P21/P6*100</f>
        <v>1</v>
      </c>
      <c r="R21" s="38">
        <v>715100</v>
      </c>
      <c r="S21" s="124">
        <f>R21/R6*100</f>
        <v>0.7</v>
      </c>
      <c r="T21" s="38">
        <v>573444</v>
      </c>
      <c r="U21" s="124">
        <f>T21/T6*100</f>
        <v>0.5</v>
      </c>
      <c r="V21" s="38">
        <v>375915</v>
      </c>
      <c r="W21" s="124">
        <f>V21/V6*100</f>
        <v>0.3</v>
      </c>
      <c r="X21" s="38">
        <v>415392</v>
      </c>
      <c r="Y21" s="124">
        <f>X21/X6*100</f>
        <v>0.4</v>
      </c>
    </row>
    <row r="22" spans="1:25" ht="15.75" customHeight="1">
      <c r="A22" s="40" t="s">
        <v>100</v>
      </c>
      <c r="B22" s="36">
        <v>794204</v>
      </c>
      <c r="C22" s="71">
        <v>0.6</v>
      </c>
      <c r="D22" s="36">
        <v>759438</v>
      </c>
      <c r="E22" s="71">
        <v>0.6</v>
      </c>
      <c r="F22" s="72">
        <v>723275</v>
      </c>
      <c r="G22" s="73">
        <v>0.6</v>
      </c>
      <c r="H22" s="74">
        <v>684311</v>
      </c>
      <c r="I22" s="39">
        <v>0.6</v>
      </c>
      <c r="J22" s="105">
        <v>1869662</v>
      </c>
      <c r="K22" s="39">
        <v>1.6</v>
      </c>
      <c r="L22" s="38">
        <v>1801320</v>
      </c>
      <c r="M22" s="39">
        <v>1.4</v>
      </c>
      <c r="N22" s="38">
        <v>1859830</v>
      </c>
      <c r="O22" s="39">
        <v>1.8</v>
      </c>
      <c r="P22" s="38">
        <v>1863329</v>
      </c>
      <c r="Q22" s="124">
        <f>P22/P6*100</f>
        <v>1.9</v>
      </c>
      <c r="R22" s="38">
        <v>1783996</v>
      </c>
      <c r="S22" s="124">
        <f>R22/R6*100</f>
        <v>1.7</v>
      </c>
      <c r="T22" s="38">
        <v>1805570</v>
      </c>
      <c r="U22" s="124">
        <f>T22/T6*100</f>
        <v>1.6</v>
      </c>
      <c r="V22" s="38">
        <v>1709070</v>
      </c>
      <c r="W22" s="124">
        <f>V22/V6*100</f>
        <v>1.6</v>
      </c>
      <c r="X22" s="38">
        <v>1633902</v>
      </c>
      <c r="Y22" s="124">
        <f>X22/X6*100</f>
        <v>1.5</v>
      </c>
    </row>
    <row r="23" spans="1:25" ht="15.75" customHeight="1">
      <c r="A23" s="40" t="s">
        <v>101</v>
      </c>
      <c r="B23" s="36">
        <v>1991665</v>
      </c>
      <c r="C23" s="71">
        <v>1.6</v>
      </c>
      <c r="D23" s="36">
        <v>1547899</v>
      </c>
      <c r="E23" s="71">
        <v>1.2</v>
      </c>
      <c r="F23" s="72">
        <v>1453879</v>
      </c>
      <c r="G23" s="73">
        <v>1.2</v>
      </c>
      <c r="H23" s="74">
        <v>1527870</v>
      </c>
      <c r="I23" s="39">
        <v>1.3</v>
      </c>
      <c r="J23" s="105">
        <v>741328</v>
      </c>
      <c r="K23" s="39">
        <v>0.6</v>
      </c>
      <c r="L23" s="38">
        <v>704623</v>
      </c>
      <c r="M23" s="39">
        <v>0.6</v>
      </c>
      <c r="N23" s="38">
        <v>548083</v>
      </c>
      <c r="O23" s="39">
        <v>0.5</v>
      </c>
      <c r="P23" s="38">
        <v>648290</v>
      </c>
      <c r="Q23" s="124">
        <f>P23/P6*100</f>
        <v>0.6</v>
      </c>
      <c r="R23" s="38">
        <v>689486</v>
      </c>
      <c r="S23" s="124">
        <f>R23/R6*100</f>
        <v>0.7</v>
      </c>
      <c r="T23" s="38">
        <v>926493</v>
      </c>
      <c r="U23" s="124">
        <f>T23/T6*100</f>
        <v>0.8</v>
      </c>
      <c r="V23" s="38">
        <v>801988</v>
      </c>
      <c r="W23" s="124">
        <f>V23/V6*100</f>
        <v>0.7</v>
      </c>
      <c r="X23" s="38">
        <v>1004011</v>
      </c>
      <c r="Y23" s="124">
        <f>X23/X6*100</f>
        <v>0.9</v>
      </c>
    </row>
    <row r="24" spans="1:25" ht="27" customHeight="1">
      <c r="A24" s="115" t="s">
        <v>114</v>
      </c>
      <c r="B24" s="36"/>
      <c r="C24" s="71"/>
      <c r="D24" s="36"/>
      <c r="E24" s="71"/>
      <c r="F24" s="72"/>
      <c r="G24" s="73"/>
      <c r="H24" s="74"/>
      <c r="I24" s="39"/>
      <c r="J24" s="105">
        <v>3767515</v>
      </c>
      <c r="K24" s="39">
        <v>3.2</v>
      </c>
      <c r="L24" s="38">
        <v>3735247</v>
      </c>
      <c r="M24" s="39">
        <v>3</v>
      </c>
      <c r="N24" s="38">
        <v>3353562</v>
      </c>
      <c r="O24" s="39">
        <v>3.2</v>
      </c>
      <c r="P24" s="38">
        <v>3480188</v>
      </c>
      <c r="Q24" s="124">
        <f>P24/P6*100</f>
        <v>3.5</v>
      </c>
      <c r="R24" s="38">
        <v>3353360</v>
      </c>
      <c r="S24" s="124">
        <f>R24/R6*100</f>
        <v>3.3</v>
      </c>
      <c r="T24" s="38">
        <v>3187424</v>
      </c>
      <c r="U24" s="124">
        <f>T24/T6*100</f>
        <v>2.8</v>
      </c>
      <c r="V24" s="38">
        <v>3398901</v>
      </c>
      <c r="W24" s="124">
        <f>V24/V6*100</f>
        <v>3.1</v>
      </c>
      <c r="X24" s="38">
        <v>3506185</v>
      </c>
      <c r="Y24" s="124">
        <f>X24/X6*100</f>
        <v>3.3</v>
      </c>
    </row>
    <row r="25" spans="1:25" ht="15.75" customHeight="1">
      <c r="A25" s="40" t="s">
        <v>102</v>
      </c>
      <c r="B25" s="36">
        <v>489271</v>
      </c>
      <c r="C25" s="71">
        <v>0.4</v>
      </c>
      <c r="D25" s="36">
        <v>474463</v>
      </c>
      <c r="E25" s="71">
        <v>0.4</v>
      </c>
      <c r="F25" s="72">
        <v>491917</v>
      </c>
      <c r="G25" s="73">
        <v>0.4</v>
      </c>
      <c r="H25" s="74">
        <v>537213</v>
      </c>
      <c r="I25" s="39">
        <v>0.5</v>
      </c>
      <c r="J25" s="105">
        <v>1173020</v>
      </c>
      <c r="K25" s="39">
        <v>1</v>
      </c>
      <c r="L25" s="38">
        <v>662066</v>
      </c>
      <c r="M25" s="39">
        <v>0.5</v>
      </c>
      <c r="N25" s="38">
        <v>571320</v>
      </c>
      <c r="O25" s="39">
        <v>0.6</v>
      </c>
      <c r="P25" s="38">
        <v>633559</v>
      </c>
      <c r="Q25" s="124">
        <f>P25/P6*100</f>
        <v>0.6</v>
      </c>
      <c r="R25" s="38">
        <v>582445</v>
      </c>
      <c r="S25" s="124">
        <f>R25/R6*100</f>
        <v>0.6</v>
      </c>
      <c r="T25" s="38">
        <v>599194</v>
      </c>
      <c r="U25" s="124">
        <f>T25/T6*100</f>
        <v>0.5</v>
      </c>
      <c r="V25" s="38">
        <v>539528</v>
      </c>
      <c r="W25" s="124">
        <f>V25/V6*100</f>
        <v>0.5</v>
      </c>
      <c r="X25" s="38">
        <v>560105</v>
      </c>
      <c r="Y25" s="124">
        <f>X25/X6*100</f>
        <v>0.5</v>
      </c>
    </row>
    <row r="26" spans="1:25" ht="15.75" customHeight="1">
      <c r="A26" s="40" t="s">
        <v>104</v>
      </c>
      <c r="B26" s="36">
        <v>-198400</v>
      </c>
      <c r="C26" s="71">
        <v>-0.2</v>
      </c>
      <c r="D26" s="36">
        <v>-153945</v>
      </c>
      <c r="E26" s="71">
        <v>-0.1</v>
      </c>
      <c r="F26" s="72">
        <v>-140622</v>
      </c>
      <c r="G26" s="73">
        <v>-0.1</v>
      </c>
      <c r="H26" s="74">
        <v>-134698</v>
      </c>
      <c r="I26" s="39">
        <v>-0.1</v>
      </c>
      <c r="J26" s="105">
        <v>-40059</v>
      </c>
      <c r="K26" s="113" t="s">
        <v>110</v>
      </c>
      <c r="L26" s="114">
        <f>L27-L28</f>
        <v>39108</v>
      </c>
      <c r="M26" s="39">
        <v>0</v>
      </c>
      <c r="N26" s="114">
        <v>10770</v>
      </c>
      <c r="O26" s="39">
        <v>0</v>
      </c>
      <c r="P26" s="114">
        <f>P27-P28</f>
        <v>20520</v>
      </c>
      <c r="Q26" s="124">
        <f>P26/P6*100</f>
        <v>0</v>
      </c>
      <c r="R26" s="114">
        <f>R27-R28</f>
        <v>24094</v>
      </c>
      <c r="S26" s="124">
        <f>R26/R6*100</f>
        <v>0</v>
      </c>
      <c r="T26" s="114">
        <f>T27-T28</f>
        <v>36184</v>
      </c>
      <c r="U26" s="124">
        <f>T26/T6*100</f>
        <v>0</v>
      </c>
      <c r="V26" s="114">
        <f>V27-V28</f>
        <v>58200</v>
      </c>
      <c r="W26" s="124">
        <f>V26/V6*100</f>
        <v>0.1</v>
      </c>
      <c r="X26" s="114">
        <f>X27-X28</f>
        <v>105775</v>
      </c>
      <c r="Y26" s="124">
        <f>X26/X6*100</f>
        <v>0.1</v>
      </c>
    </row>
    <row r="27" spans="1:25" ht="15.75" customHeight="1">
      <c r="A27" s="40" t="s">
        <v>105</v>
      </c>
      <c r="B27" s="36">
        <v>161783</v>
      </c>
      <c r="C27" s="71">
        <v>0.1</v>
      </c>
      <c r="D27" s="36">
        <v>99755</v>
      </c>
      <c r="E27" s="71">
        <v>0.1</v>
      </c>
      <c r="F27" s="72">
        <v>95602</v>
      </c>
      <c r="G27" s="73">
        <v>0.1</v>
      </c>
      <c r="H27" s="74">
        <v>81944</v>
      </c>
      <c r="I27" s="39">
        <v>0.1</v>
      </c>
      <c r="J27" s="105">
        <v>140172</v>
      </c>
      <c r="K27" s="39">
        <v>0.1</v>
      </c>
      <c r="L27" s="38">
        <v>157675</v>
      </c>
      <c r="M27" s="39">
        <v>0.1</v>
      </c>
      <c r="N27" s="38">
        <v>108349</v>
      </c>
      <c r="O27" s="39">
        <v>0.1</v>
      </c>
      <c r="P27" s="38">
        <v>100329</v>
      </c>
      <c r="Q27" s="124">
        <f>P27/P6*100</f>
        <v>0.1</v>
      </c>
      <c r="R27" s="38">
        <v>119904</v>
      </c>
      <c r="S27" s="124">
        <f>R27/R6*100</f>
        <v>0.1</v>
      </c>
      <c r="T27" s="38">
        <v>125764</v>
      </c>
      <c r="U27" s="124">
        <f>T27/T6*100</f>
        <v>0.1</v>
      </c>
      <c r="V27" s="38">
        <v>159684</v>
      </c>
      <c r="W27" s="124">
        <f>V27/V6*100</f>
        <v>0.1</v>
      </c>
      <c r="X27" s="38">
        <v>229570</v>
      </c>
      <c r="Y27" s="124">
        <f>X27/X6*100</f>
        <v>0.2</v>
      </c>
    </row>
    <row r="28" spans="1:25" ht="15.75" customHeight="1">
      <c r="A28" s="40" t="s">
        <v>106</v>
      </c>
      <c r="B28" s="36">
        <v>360183</v>
      </c>
      <c r="C28" s="71">
        <v>0.3</v>
      </c>
      <c r="D28" s="36">
        <v>253700</v>
      </c>
      <c r="E28" s="71">
        <v>0.2</v>
      </c>
      <c r="F28" s="72">
        <v>236224</v>
      </c>
      <c r="G28" s="73">
        <v>0.2</v>
      </c>
      <c r="H28" s="74">
        <v>216642</v>
      </c>
      <c r="I28" s="39">
        <v>0.2</v>
      </c>
      <c r="J28" s="105">
        <v>180231</v>
      </c>
      <c r="K28" s="39">
        <v>0.2</v>
      </c>
      <c r="L28" s="38">
        <v>118567</v>
      </c>
      <c r="M28" s="39">
        <v>0.1</v>
      </c>
      <c r="N28" s="38">
        <v>97579</v>
      </c>
      <c r="O28" s="39">
        <v>0.1</v>
      </c>
      <c r="P28" s="38">
        <v>79809</v>
      </c>
      <c r="Q28" s="124">
        <f>P28/P6*100</f>
        <v>0.1</v>
      </c>
      <c r="R28" s="38">
        <v>95810</v>
      </c>
      <c r="S28" s="124">
        <f>R28/R6*100</f>
        <v>0.1</v>
      </c>
      <c r="T28" s="38">
        <v>89580</v>
      </c>
      <c r="U28" s="124">
        <f>T28/T6*100</f>
        <v>0.1</v>
      </c>
      <c r="V28" s="38">
        <v>101484</v>
      </c>
      <c r="W28" s="124">
        <f>V28/V6*100</f>
        <v>0.1</v>
      </c>
      <c r="X28" s="38">
        <v>123795</v>
      </c>
      <c r="Y28" s="124">
        <f>X28/X6*100</f>
        <v>0.1</v>
      </c>
    </row>
    <row r="29" spans="1:25" ht="15.75" customHeight="1">
      <c r="A29" s="40"/>
      <c r="B29" s="36"/>
      <c r="C29" s="71"/>
      <c r="D29" s="36"/>
      <c r="E29" s="71"/>
      <c r="F29" s="72"/>
      <c r="G29" s="73"/>
      <c r="H29" s="74"/>
      <c r="I29" s="39"/>
      <c r="J29" s="105"/>
      <c r="K29" s="39"/>
      <c r="L29" s="38"/>
      <c r="N29" s="38"/>
      <c r="O29" s="39"/>
      <c r="P29" s="38"/>
      <c r="Q29" s="39"/>
      <c r="R29" s="38"/>
      <c r="S29" s="39"/>
      <c r="T29" s="38"/>
      <c r="U29" s="39"/>
      <c r="V29" s="38"/>
      <c r="W29" s="39"/>
      <c r="X29" s="38"/>
      <c r="Y29" s="39"/>
    </row>
    <row r="30" spans="1:25" s="69" customFormat="1" ht="28.5" customHeight="1">
      <c r="A30" s="117" t="s">
        <v>116</v>
      </c>
      <c r="B30" s="87">
        <v>31594111</v>
      </c>
      <c r="C30" s="88">
        <v>24.6</v>
      </c>
      <c r="D30" s="87">
        <v>36070668</v>
      </c>
      <c r="E30" s="88">
        <v>28.7</v>
      </c>
      <c r="F30" s="89">
        <v>30784784</v>
      </c>
      <c r="G30" s="90">
        <v>25.8</v>
      </c>
      <c r="H30" s="91">
        <v>28301617</v>
      </c>
      <c r="I30" s="68">
        <v>24.5</v>
      </c>
      <c r="J30" s="104">
        <v>31834312</v>
      </c>
      <c r="K30" s="68">
        <v>26.7</v>
      </c>
      <c r="L30" s="67">
        <f>SUM(L31:L33)</f>
        <v>42073288</v>
      </c>
      <c r="M30" s="68">
        <v>33.3</v>
      </c>
      <c r="N30" s="67">
        <v>28584534</v>
      </c>
      <c r="O30" s="68">
        <v>27.7</v>
      </c>
      <c r="P30" s="67">
        <f>SUM(P31:P33)</f>
        <v>29561615</v>
      </c>
      <c r="Q30" s="124">
        <f>P30/P6*100</f>
        <v>29.4</v>
      </c>
      <c r="R30" s="67">
        <f>SUM(R31:R33)</f>
        <v>35649269</v>
      </c>
      <c r="S30" s="68">
        <f>R30/R6*100</f>
        <v>34.8</v>
      </c>
      <c r="T30" s="67">
        <f>SUM(T31:T33)</f>
        <v>47531678</v>
      </c>
      <c r="U30" s="68">
        <f>T30/T6*100</f>
        <v>42.2</v>
      </c>
      <c r="V30" s="67">
        <f>SUM(V31:V33)</f>
        <v>44912272</v>
      </c>
      <c r="W30" s="68">
        <f>V30/V6*100</f>
        <v>40.9</v>
      </c>
      <c r="X30" s="67">
        <f>SUM(X31:X33)</f>
        <v>40791160</v>
      </c>
      <c r="Y30" s="68">
        <f>X30/X6*100</f>
        <v>38.3</v>
      </c>
    </row>
    <row r="31" spans="1:25" ht="15.75" customHeight="1">
      <c r="A31" s="40" t="s">
        <v>84</v>
      </c>
      <c r="B31" s="36">
        <v>16936442</v>
      </c>
      <c r="C31" s="71">
        <v>13.2</v>
      </c>
      <c r="D31" s="36">
        <v>21345447</v>
      </c>
      <c r="E31" s="71">
        <v>17</v>
      </c>
      <c r="F31" s="72">
        <v>15376109</v>
      </c>
      <c r="G31" s="73">
        <v>12.9</v>
      </c>
      <c r="H31" s="74">
        <v>14224407</v>
      </c>
      <c r="I31" s="39">
        <v>12.3</v>
      </c>
      <c r="J31" s="105">
        <v>17198799</v>
      </c>
      <c r="K31" s="39">
        <v>14.4</v>
      </c>
      <c r="L31" s="38">
        <v>26253384</v>
      </c>
      <c r="M31" s="39">
        <v>20.8</v>
      </c>
      <c r="N31" s="38">
        <v>13133894</v>
      </c>
      <c r="O31" s="39">
        <v>12.7</v>
      </c>
      <c r="P31" s="38">
        <v>14220279</v>
      </c>
      <c r="Q31" s="124">
        <f>P31/P6*100</f>
        <v>14.1</v>
      </c>
      <c r="R31" s="38">
        <v>22342582</v>
      </c>
      <c r="S31" s="124">
        <f>R31/R6*100</f>
        <v>21.8</v>
      </c>
      <c r="T31" s="38">
        <v>33505424</v>
      </c>
      <c r="U31" s="124">
        <f>T31/T6*100</f>
        <v>29.8</v>
      </c>
      <c r="V31" s="38">
        <v>31632944</v>
      </c>
      <c r="W31" s="124">
        <f>V31/V6*100</f>
        <v>28.8</v>
      </c>
      <c r="X31" s="38">
        <v>27475421</v>
      </c>
      <c r="Y31" s="124">
        <f>X31/X6*100</f>
        <v>25.8</v>
      </c>
    </row>
    <row r="32" spans="1:25" ht="15.75" customHeight="1">
      <c r="A32" s="40" t="s">
        <v>85</v>
      </c>
      <c r="B32" s="36">
        <v>2004030</v>
      </c>
      <c r="C32" s="71">
        <v>1.6</v>
      </c>
      <c r="D32" s="36">
        <v>2094341</v>
      </c>
      <c r="E32" s="71">
        <v>1.7</v>
      </c>
      <c r="F32" s="72">
        <v>1554613</v>
      </c>
      <c r="G32" s="73">
        <v>1.3</v>
      </c>
      <c r="H32" s="74">
        <v>1039775</v>
      </c>
      <c r="I32" s="39">
        <v>0.9</v>
      </c>
      <c r="J32" s="105">
        <v>439912</v>
      </c>
      <c r="K32" s="39">
        <v>0.4</v>
      </c>
      <c r="L32" s="38">
        <v>1390473</v>
      </c>
      <c r="M32" s="39">
        <v>1.1</v>
      </c>
      <c r="N32" s="38">
        <v>1889522</v>
      </c>
      <c r="O32" s="39">
        <v>1.8</v>
      </c>
      <c r="P32" s="38">
        <v>1769183</v>
      </c>
      <c r="Q32" s="124">
        <f>P32/P6*100</f>
        <v>1.8</v>
      </c>
      <c r="R32" s="114">
        <v>-61628</v>
      </c>
      <c r="S32" s="124">
        <f>R32/R6*100</f>
        <v>-0.1</v>
      </c>
      <c r="T32" s="38">
        <v>358944</v>
      </c>
      <c r="U32" s="124">
        <f>T32/T6*100</f>
        <v>0.3</v>
      </c>
      <c r="V32" s="38">
        <v>121680</v>
      </c>
      <c r="W32" s="124">
        <f>V32/V6*100</f>
        <v>0.1</v>
      </c>
      <c r="X32" s="38">
        <v>64236</v>
      </c>
      <c r="Y32" s="124">
        <f>X32/X6*100</f>
        <v>0.1</v>
      </c>
    </row>
    <row r="33" spans="1:25" ht="15.75" customHeight="1">
      <c r="A33" s="40" t="s">
        <v>86</v>
      </c>
      <c r="B33" s="36">
        <v>12653639</v>
      </c>
      <c r="C33" s="71">
        <v>9.9</v>
      </c>
      <c r="D33" s="36">
        <v>12630880</v>
      </c>
      <c r="E33" s="71">
        <v>10</v>
      </c>
      <c r="F33" s="72">
        <v>13854062</v>
      </c>
      <c r="G33" s="73">
        <v>11.6</v>
      </c>
      <c r="H33" s="74">
        <v>13037435</v>
      </c>
      <c r="I33" s="39">
        <v>11.3</v>
      </c>
      <c r="J33" s="105">
        <v>14195601</v>
      </c>
      <c r="K33" s="39">
        <v>11.9</v>
      </c>
      <c r="L33" s="38">
        <f>SUM(L34:L36)</f>
        <v>14429431</v>
      </c>
      <c r="M33" s="39">
        <v>11.4</v>
      </c>
      <c r="N33" s="38">
        <v>13561118</v>
      </c>
      <c r="O33" s="39">
        <v>13.1</v>
      </c>
      <c r="P33" s="38">
        <f>SUM(P34:P36)</f>
        <v>13572153</v>
      </c>
      <c r="Q33" s="124">
        <f>P33/P6*100</f>
        <v>13.5</v>
      </c>
      <c r="R33" s="38">
        <f>SUM(R34:R36)</f>
        <v>13368315</v>
      </c>
      <c r="S33" s="124">
        <f>R33/R6*100</f>
        <v>13.1</v>
      </c>
      <c r="T33" s="38">
        <f>SUM(T34:T36)</f>
        <v>13667310</v>
      </c>
      <c r="U33" s="124">
        <f>T33/T6*100</f>
        <v>12.1</v>
      </c>
      <c r="V33" s="38">
        <f>SUM(V34:V36)</f>
        <v>13157648</v>
      </c>
      <c r="W33" s="124">
        <f>V33/V6*100</f>
        <v>12</v>
      </c>
      <c r="X33" s="38">
        <f>SUM(X34:X36)</f>
        <v>13251503</v>
      </c>
      <c r="Y33" s="124">
        <f>X33/X6*100</f>
        <v>12.5</v>
      </c>
    </row>
    <row r="34" spans="1:25" ht="15.75" customHeight="1">
      <c r="A34" s="40" t="s">
        <v>107</v>
      </c>
      <c r="B34" s="36">
        <v>1349831</v>
      </c>
      <c r="C34" s="71">
        <v>1.1</v>
      </c>
      <c r="D34" s="36">
        <v>1140633</v>
      </c>
      <c r="E34" s="71">
        <v>0.9</v>
      </c>
      <c r="F34" s="72">
        <v>1858892</v>
      </c>
      <c r="G34" s="73">
        <v>1.6</v>
      </c>
      <c r="H34" s="74">
        <v>1783376</v>
      </c>
      <c r="I34" s="39">
        <v>1.5</v>
      </c>
      <c r="J34" s="105">
        <v>1615183</v>
      </c>
      <c r="K34" s="39">
        <v>1.4</v>
      </c>
      <c r="L34" s="38">
        <v>2883659</v>
      </c>
      <c r="M34" s="39">
        <v>2.3</v>
      </c>
      <c r="N34" s="38">
        <v>1907400</v>
      </c>
      <c r="O34" s="39">
        <v>1.8</v>
      </c>
      <c r="P34" s="38">
        <v>2266404</v>
      </c>
      <c r="Q34" s="124">
        <f>P34/P6*100</f>
        <v>2.3</v>
      </c>
      <c r="R34" s="38">
        <v>1945333</v>
      </c>
      <c r="S34" s="124">
        <f>R34/R6*100</f>
        <v>1.9</v>
      </c>
      <c r="T34" s="38">
        <v>2425346</v>
      </c>
      <c r="U34" s="124">
        <f>T34/T6*100</f>
        <v>2.2</v>
      </c>
      <c r="V34" s="38">
        <v>1900583</v>
      </c>
      <c r="W34" s="124">
        <f>V34/V6*100</f>
        <v>1.7</v>
      </c>
      <c r="X34" s="38">
        <v>2201444</v>
      </c>
      <c r="Y34" s="124">
        <f>X34/X6*100</f>
        <v>2.1</v>
      </c>
    </row>
    <row r="35" spans="1:25" ht="15.75" customHeight="1">
      <c r="A35" s="40" t="s">
        <v>108</v>
      </c>
      <c r="B35" s="36">
        <v>6038069</v>
      </c>
      <c r="C35" s="71">
        <v>4.7</v>
      </c>
      <c r="D35" s="36">
        <v>5640717</v>
      </c>
      <c r="E35" s="71">
        <v>4.5</v>
      </c>
      <c r="F35" s="72">
        <v>5379512</v>
      </c>
      <c r="G35" s="73">
        <v>4.5</v>
      </c>
      <c r="H35" s="74">
        <v>3904949</v>
      </c>
      <c r="I35" s="39">
        <v>3.4</v>
      </c>
      <c r="J35" s="105">
        <v>5333494</v>
      </c>
      <c r="K35" s="39">
        <v>4.5</v>
      </c>
      <c r="L35" s="38">
        <v>4167699</v>
      </c>
      <c r="M35" s="39">
        <v>3.3</v>
      </c>
      <c r="N35" s="38">
        <v>4113177</v>
      </c>
      <c r="O35" s="39">
        <v>4</v>
      </c>
      <c r="P35" s="38">
        <v>3079609</v>
      </c>
      <c r="Q35" s="124">
        <f>P35/P6*100</f>
        <v>3.1</v>
      </c>
      <c r="R35" s="38">
        <v>3609694</v>
      </c>
      <c r="S35" s="124">
        <f>R35/R6*100</f>
        <v>3.5</v>
      </c>
      <c r="T35" s="38">
        <v>3266538</v>
      </c>
      <c r="U35" s="124">
        <f>T35/T6*100</f>
        <v>2.9</v>
      </c>
      <c r="V35" s="38">
        <v>3109433</v>
      </c>
      <c r="W35" s="124">
        <f>V35/V6*100</f>
        <v>2.8</v>
      </c>
      <c r="X35" s="38">
        <v>2859099</v>
      </c>
      <c r="Y35" s="124">
        <f>X35/X6*100</f>
        <v>2.7</v>
      </c>
    </row>
    <row r="36" spans="1:25" ht="15.75" customHeight="1">
      <c r="A36" s="40" t="s">
        <v>109</v>
      </c>
      <c r="B36" s="36">
        <v>5265739</v>
      </c>
      <c r="C36" s="71">
        <v>4.1</v>
      </c>
      <c r="D36" s="36">
        <v>5849530</v>
      </c>
      <c r="E36" s="71">
        <v>4.6</v>
      </c>
      <c r="F36" s="72">
        <v>6615658</v>
      </c>
      <c r="G36" s="73">
        <v>5.5</v>
      </c>
      <c r="H36" s="74">
        <v>7349110</v>
      </c>
      <c r="I36" s="39">
        <v>6.4</v>
      </c>
      <c r="J36" s="105">
        <v>7246924</v>
      </c>
      <c r="K36" s="39">
        <v>6.1</v>
      </c>
      <c r="L36" s="38">
        <v>7378073</v>
      </c>
      <c r="M36" s="39">
        <v>5.8</v>
      </c>
      <c r="N36" s="38">
        <v>7540541</v>
      </c>
      <c r="O36" s="39">
        <v>7.3</v>
      </c>
      <c r="P36" s="38">
        <v>8226140</v>
      </c>
      <c r="Q36" s="124">
        <f>P36/P6*100</f>
        <v>8.2</v>
      </c>
      <c r="R36" s="38">
        <v>7813288</v>
      </c>
      <c r="S36" s="124">
        <f>R36/R6*100</f>
        <v>7.6</v>
      </c>
      <c r="T36" s="38">
        <v>7975426</v>
      </c>
      <c r="U36" s="124">
        <f>T36/T6*100</f>
        <v>7.1</v>
      </c>
      <c r="V36" s="38">
        <v>8147632</v>
      </c>
      <c r="W36" s="124">
        <f>V36/V6*100</f>
        <v>7.4</v>
      </c>
      <c r="X36" s="38">
        <v>8190960</v>
      </c>
      <c r="Y36" s="124">
        <f>X36/X6*100</f>
        <v>7.7</v>
      </c>
    </row>
    <row r="37" spans="1:25" ht="30" customHeight="1">
      <c r="A37" s="116" t="s">
        <v>115</v>
      </c>
      <c r="B37" s="61">
        <v>17455283</v>
      </c>
      <c r="C37" s="71">
        <v>13.6</v>
      </c>
      <c r="D37" s="36">
        <v>22228611</v>
      </c>
      <c r="E37" s="71">
        <v>17.7</v>
      </c>
      <c r="F37" s="75">
        <v>16056771</v>
      </c>
      <c r="G37" s="76">
        <v>13.4</v>
      </c>
      <c r="H37" s="74">
        <v>14982223</v>
      </c>
      <c r="I37" s="39">
        <v>13</v>
      </c>
      <c r="J37" s="105">
        <v>18048142</v>
      </c>
      <c r="K37" s="39">
        <v>15.1</v>
      </c>
      <c r="L37" s="38">
        <v>27108718</v>
      </c>
      <c r="M37" s="39">
        <v>21.5</v>
      </c>
      <c r="N37" s="38">
        <v>13185225</v>
      </c>
      <c r="O37" s="39">
        <v>12.8</v>
      </c>
      <c r="P37" s="38">
        <v>14834815</v>
      </c>
      <c r="Q37" s="124">
        <f>P37/P6*100</f>
        <v>14.8</v>
      </c>
      <c r="R37" s="38">
        <v>23789787</v>
      </c>
      <c r="S37" s="124">
        <f>R37/R6*100</f>
        <v>23.3</v>
      </c>
      <c r="T37" s="38">
        <v>35872360</v>
      </c>
      <c r="U37" s="124">
        <f>T37/T6*100</f>
        <v>31.9</v>
      </c>
      <c r="V37" s="38">
        <v>34757620</v>
      </c>
      <c r="W37" s="124">
        <f>V37/V6*100</f>
        <v>31.6</v>
      </c>
      <c r="X37" s="38">
        <v>31240742</v>
      </c>
      <c r="Y37" s="124">
        <f>X37/X6*100</f>
        <v>29.4</v>
      </c>
    </row>
    <row r="38" spans="1:25" ht="15.75" customHeight="1">
      <c r="A38" s="77"/>
      <c r="B38" s="47"/>
      <c r="C38" s="48"/>
      <c r="D38" s="78"/>
      <c r="E38" s="48"/>
      <c r="F38" s="79"/>
      <c r="G38" s="80"/>
      <c r="H38" s="81"/>
      <c r="I38" s="82"/>
      <c r="J38" s="106"/>
      <c r="K38" s="82"/>
      <c r="L38" s="54"/>
      <c r="M38" s="82"/>
      <c r="N38" s="54"/>
      <c r="O38" s="82"/>
      <c r="P38" s="54"/>
      <c r="Q38" s="82"/>
      <c r="R38" s="54"/>
      <c r="S38" s="82"/>
      <c r="T38" s="54"/>
      <c r="U38" s="82"/>
      <c r="V38" s="54"/>
      <c r="W38" s="82"/>
      <c r="X38" s="54"/>
      <c r="Y38" s="82"/>
    </row>
    <row r="39" spans="1:7" ht="15" customHeight="1">
      <c r="A39" s="55"/>
      <c r="B39" s="43"/>
      <c r="C39" s="42"/>
      <c r="D39" s="43"/>
      <c r="E39" s="42"/>
      <c r="F39" s="83"/>
      <c r="G39" s="84"/>
    </row>
    <row r="40" spans="1:7" ht="15" customHeight="1">
      <c r="A40" s="55"/>
      <c r="B40" s="43"/>
      <c r="C40" s="42"/>
      <c r="D40" s="43"/>
      <c r="E40" s="42"/>
      <c r="F40" s="83"/>
      <c r="G40" s="84"/>
    </row>
    <row r="41" spans="1:25" ht="28.5" customHeight="1">
      <c r="A41" s="24" t="s">
        <v>76</v>
      </c>
      <c r="E41" s="22"/>
      <c r="P41" s="152" t="s">
        <v>64</v>
      </c>
      <c r="Q41" s="153"/>
      <c r="R41" s="152" t="s">
        <v>153</v>
      </c>
      <c r="S41" s="153"/>
      <c r="T41" s="152" t="s">
        <v>153</v>
      </c>
      <c r="U41" s="153"/>
      <c r="V41" s="155" t="s">
        <v>150</v>
      </c>
      <c r="W41" s="135"/>
      <c r="X41" s="152" t="s">
        <v>118</v>
      </c>
      <c r="Y41" s="156"/>
    </row>
    <row r="42" spans="1:25" ht="15" customHeight="1">
      <c r="A42" s="28"/>
      <c r="E42" s="22"/>
      <c r="P42" s="154"/>
      <c r="Q42" s="143"/>
      <c r="R42" s="154"/>
      <c r="S42" s="143"/>
      <c r="T42" s="154"/>
      <c r="U42" s="143"/>
      <c r="V42" s="143"/>
      <c r="W42" s="143"/>
      <c r="X42" s="119"/>
      <c r="Y42" s="119"/>
    </row>
    <row r="43" spans="1:25" ht="15" customHeight="1" hidden="1">
      <c r="A43" s="44" t="s">
        <v>71</v>
      </c>
      <c r="E43" s="22"/>
      <c r="P43" s="148">
        <v>2597458</v>
      </c>
      <c r="Q43" s="149"/>
      <c r="R43" s="148">
        <v>2597458</v>
      </c>
      <c r="S43" s="149"/>
      <c r="T43" s="148">
        <v>2597458</v>
      </c>
      <c r="U43" s="149"/>
      <c r="V43" s="120">
        <v>2602354</v>
      </c>
      <c r="W43" s="120"/>
      <c r="X43" s="71">
        <v>99.8</v>
      </c>
      <c r="Y43" s="71"/>
    </row>
    <row r="44" spans="1:25" ht="15.75" customHeight="1" hidden="1">
      <c r="A44" s="44" t="s">
        <v>74</v>
      </c>
      <c r="E44" s="22"/>
      <c r="P44" s="148">
        <v>2572632</v>
      </c>
      <c r="Q44" s="149"/>
      <c r="R44" s="148">
        <v>2572632</v>
      </c>
      <c r="S44" s="149"/>
      <c r="T44" s="148">
        <v>2572632</v>
      </c>
      <c r="U44" s="149"/>
      <c r="V44" s="120">
        <v>2684903</v>
      </c>
      <c r="W44" s="120"/>
      <c r="X44" s="71">
        <v>95.8</v>
      </c>
      <c r="Y44" s="71"/>
    </row>
    <row r="45" spans="1:25" ht="15" customHeight="1" hidden="1">
      <c r="A45" s="44" t="s">
        <v>81</v>
      </c>
      <c r="B45" s="23"/>
      <c r="C45" s="23"/>
      <c r="D45" s="23"/>
      <c r="P45" s="150">
        <v>2481461</v>
      </c>
      <c r="Q45" s="149"/>
      <c r="R45" s="150">
        <v>2481461</v>
      </c>
      <c r="S45" s="149"/>
      <c r="T45" s="150">
        <v>2481461</v>
      </c>
      <c r="U45" s="149"/>
      <c r="V45" s="121">
        <v>2591887</v>
      </c>
      <c r="W45" s="121"/>
      <c r="Y45" s="71">
        <v>95.7</v>
      </c>
    </row>
    <row r="46" spans="1:25" ht="15" customHeight="1" hidden="1">
      <c r="A46" s="44" t="s">
        <v>91</v>
      </c>
      <c r="B46" s="23"/>
      <c r="C46" s="23"/>
      <c r="D46" s="23"/>
      <c r="P46" s="145">
        <v>2421953</v>
      </c>
      <c r="Q46" s="144"/>
      <c r="R46" s="145">
        <v>2421953</v>
      </c>
      <c r="S46" s="144"/>
      <c r="T46" s="145">
        <v>2421953</v>
      </c>
      <c r="U46" s="144"/>
      <c r="V46" s="121">
        <v>2524751</v>
      </c>
      <c r="W46" s="121"/>
      <c r="Y46" s="71">
        <v>95.9</v>
      </c>
    </row>
    <row r="47" spans="1:25" ht="15" customHeight="1" hidden="1">
      <c r="A47" s="44" t="s">
        <v>131</v>
      </c>
      <c r="B47" s="23"/>
      <c r="C47" s="23"/>
      <c r="D47" s="23"/>
      <c r="P47" s="145">
        <v>2530068</v>
      </c>
      <c r="Q47" s="144"/>
      <c r="R47" s="145">
        <v>2530068</v>
      </c>
      <c r="S47" s="144"/>
      <c r="T47" s="145">
        <v>2530068</v>
      </c>
      <c r="U47" s="144"/>
      <c r="V47" s="121">
        <v>2629463</v>
      </c>
      <c r="W47" s="121"/>
      <c r="X47" s="71"/>
      <c r="Y47" s="71">
        <v>96.2</v>
      </c>
    </row>
    <row r="48" spans="1:25" ht="15" customHeight="1" hidden="1">
      <c r="A48" s="44" t="s">
        <v>135</v>
      </c>
      <c r="B48" s="23"/>
      <c r="C48" s="23"/>
      <c r="D48" s="23"/>
      <c r="P48" s="145">
        <v>2713802</v>
      </c>
      <c r="Q48" s="144"/>
      <c r="R48" s="145">
        <v>2713802</v>
      </c>
      <c r="S48" s="144"/>
      <c r="T48" s="145">
        <v>2713802</v>
      </c>
      <c r="U48" s="144"/>
      <c r="V48" s="142">
        <v>2634743</v>
      </c>
      <c r="W48" s="142"/>
      <c r="X48" s="71"/>
      <c r="Y48" s="71">
        <v>103</v>
      </c>
    </row>
    <row r="49" spans="1:25" ht="15" customHeight="1" hidden="1">
      <c r="A49" s="44" t="s">
        <v>148</v>
      </c>
      <c r="B49" s="23"/>
      <c r="C49" s="23"/>
      <c r="D49" s="23"/>
      <c r="P49" s="145">
        <v>2247925</v>
      </c>
      <c r="Q49" s="144"/>
      <c r="R49" s="145">
        <v>2247925</v>
      </c>
      <c r="S49" s="144"/>
      <c r="T49" s="145">
        <v>2247925</v>
      </c>
      <c r="U49" s="144"/>
      <c r="V49" s="142">
        <v>2464577</v>
      </c>
      <c r="W49" s="142"/>
      <c r="X49" s="71"/>
      <c r="Y49" s="71">
        <f>R49/V49*100</f>
        <v>91.2</v>
      </c>
    </row>
    <row r="50" spans="1:25" ht="15" customHeight="1">
      <c r="A50" s="70" t="s">
        <v>161</v>
      </c>
      <c r="B50" s="23"/>
      <c r="C50" s="23"/>
      <c r="D50" s="23"/>
      <c r="P50" s="145">
        <v>2226105</v>
      </c>
      <c r="Q50" s="144"/>
      <c r="R50" s="145">
        <v>2226105</v>
      </c>
      <c r="S50" s="144"/>
      <c r="T50" s="145">
        <v>2226105</v>
      </c>
      <c r="U50" s="144"/>
      <c r="V50" s="142">
        <v>2453487</v>
      </c>
      <c r="W50" s="142"/>
      <c r="X50" s="71"/>
      <c r="Y50" s="71">
        <f>R50/V50*100</f>
        <v>90.7</v>
      </c>
    </row>
    <row r="51" spans="1:25" ht="15" customHeight="1">
      <c r="A51" s="70" t="s">
        <v>132</v>
      </c>
      <c r="B51" s="23"/>
      <c r="C51" s="23"/>
      <c r="D51" s="23"/>
      <c r="P51" s="144">
        <v>2299127</v>
      </c>
      <c r="Q51" s="144"/>
      <c r="R51" s="144">
        <v>2299127</v>
      </c>
      <c r="S51" s="144"/>
      <c r="T51" s="144">
        <v>2299127</v>
      </c>
      <c r="U51" s="144"/>
      <c r="V51" s="142">
        <v>2354302</v>
      </c>
      <c r="W51" s="142"/>
      <c r="X51" s="71"/>
      <c r="Y51" s="71">
        <f>R51/V51*100</f>
        <v>97.7</v>
      </c>
    </row>
    <row r="52" spans="1:25" ht="15" customHeight="1">
      <c r="A52" s="70" t="s">
        <v>136</v>
      </c>
      <c r="B52" s="23"/>
      <c r="C52" s="23"/>
      <c r="D52" s="23"/>
      <c r="P52" s="144">
        <v>2525642</v>
      </c>
      <c r="Q52" s="144"/>
      <c r="R52" s="144">
        <v>2570615</v>
      </c>
      <c r="S52" s="144"/>
      <c r="T52" s="144">
        <v>2570615</v>
      </c>
      <c r="U52" s="144"/>
      <c r="V52" s="142">
        <v>2368925</v>
      </c>
      <c r="W52" s="142"/>
      <c r="X52" s="71"/>
      <c r="Y52" s="71">
        <f>R52/V52*100</f>
        <v>108.5</v>
      </c>
    </row>
    <row r="53" spans="1:25" ht="15" customHeight="1">
      <c r="A53" s="70" t="s">
        <v>149</v>
      </c>
      <c r="B53" s="23"/>
      <c r="C53" s="23"/>
      <c r="D53" s="23"/>
      <c r="P53" s="36"/>
      <c r="Q53" s="36"/>
      <c r="R53" s="144">
        <v>2555134</v>
      </c>
      <c r="S53" s="144"/>
      <c r="T53" s="144">
        <v>2555134</v>
      </c>
      <c r="U53" s="144"/>
      <c r="V53" s="142">
        <v>2336070</v>
      </c>
      <c r="W53" s="142"/>
      <c r="X53" s="71"/>
      <c r="Y53" s="71">
        <f>R53/V53*100</f>
        <v>109.4</v>
      </c>
    </row>
    <row r="54" spans="1:25" ht="15" customHeight="1">
      <c r="A54" s="70" t="s">
        <v>162</v>
      </c>
      <c r="B54" s="23"/>
      <c r="C54" s="23"/>
      <c r="D54" s="23"/>
      <c r="P54" s="36"/>
      <c r="Q54" s="36"/>
      <c r="R54" s="144">
        <v>2519878</v>
      </c>
      <c r="S54" s="144"/>
      <c r="T54" s="144">
        <v>2519878</v>
      </c>
      <c r="U54" s="144"/>
      <c r="V54" s="142">
        <v>2348821</v>
      </c>
      <c r="W54" s="142"/>
      <c r="X54" s="42"/>
      <c r="Y54" s="42">
        <v>107.3</v>
      </c>
    </row>
    <row r="55" spans="1:25" ht="15" customHeight="1">
      <c r="A55" s="85"/>
      <c r="B55" s="23"/>
      <c r="C55" s="23"/>
      <c r="D55" s="23"/>
      <c r="L55" s="151"/>
      <c r="M55" s="133"/>
      <c r="P55" s="122"/>
      <c r="Q55" s="122"/>
      <c r="R55" s="122"/>
      <c r="S55" s="122"/>
      <c r="T55" s="122"/>
      <c r="U55" s="122"/>
      <c r="V55" s="95"/>
      <c r="W55" s="95"/>
      <c r="X55" s="54"/>
      <c r="Y55" s="54"/>
    </row>
    <row r="56" ht="15" customHeight="1">
      <c r="A56" s="62" t="s">
        <v>159</v>
      </c>
    </row>
    <row r="57" ht="11.25" customHeight="1"/>
  </sheetData>
  <mergeCells count="64">
    <mergeCell ref="T54:U54"/>
    <mergeCell ref="T3:U3"/>
    <mergeCell ref="R54:S54"/>
    <mergeCell ref="V54:W54"/>
    <mergeCell ref="T41:U41"/>
    <mergeCell ref="T42:U42"/>
    <mergeCell ref="T43:U43"/>
    <mergeCell ref="T44:U44"/>
    <mergeCell ref="T45:U45"/>
    <mergeCell ref="T46:U46"/>
    <mergeCell ref="T48:U48"/>
    <mergeCell ref="X41:Y41"/>
    <mergeCell ref="P52:Q52"/>
    <mergeCell ref="V51:W51"/>
    <mergeCell ref="V52:W52"/>
    <mergeCell ref="P51:Q51"/>
    <mergeCell ref="P46:Q46"/>
    <mergeCell ref="R41:S41"/>
    <mergeCell ref="R42:S42"/>
    <mergeCell ref="X3:Y3"/>
    <mergeCell ref="V48:W48"/>
    <mergeCell ref="V49:W49"/>
    <mergeCell ref="V50:W50"/>
    <mergeCell ref="V3:W3"/>
    <mergeCell ref="V41:W41"/>
    <mergeCell ref="P3:Q3"/>
    <mergeCell ref="P41:Q41"/>
    <mergeCell ref="P42:Q42"/>
    <mergeCell ref="P45:Q45"/>
    <mergeCell ref="P43:Q43"/>
    <mergeCell ref="P44:Q44"/>
    <mergeCell ref="A3:A4"/>
    <mergeCell ref="B3:C3"/>
    <mergeCell ref="D3:E3"/>
    <mergeCell ref="F3:G3"/>
    <mergeCell ref="H3:I3"/>
    <mergeCell ref="J3:K3"/>
    <mergeCell ref="L3:M3"/>
    <mergeCell ref="N3:O3"/>
    <mergeCell ref="L55:M55"/>
    <mergeCell ref="P49:Q49"/>
    <mergeCell ref="P48:Q48"/>
    <mergeCell ref="P47:Q47"/>
    <mergeCell ref="P50:Q50"/>
    <mergeCell ref="R3:S3"/>
    <mergeCell ref="R53:S53"/>
    <mergeCell ref="R47:S47"/>
    <mergeCell ref="R48:S48"/>
    <mergeCell ref="R49:S49"/>
    <mergeCell ref="R50:S50"/>
    <mergeCell ref="R43:S43"/>
    <mergeCell ref="R44:S44"/>
    <mergeCell ref="R45:S45"/>
    <mergeCell ref="R46:S46"/>
    <mergeCell ref="V53:W53"/>
    <mergeCell ref="V42:W42"/>
    <mergeCell ref="R51:S51"/>
    <mergeCell ref="R52:S52"/>
    <mergeCell ref="T49:U49"/>
    <mergeCell ref="T50:U50"/>
    <mergeCell ref="T51:U51"/>
    <mergeCell ref="T52:U52"/>
    <mergeCell ref="T53:U53"/>
    <mergeCell ref="T47:U47"/>
  </mergeCells>
  <printOptions/>
  <pageMargins left="0.5905511811023623" right="0.31496062992125984" top="0.7874015748031497" bottom="0.7874015748031497" header="0.3937007874015748" footer="0.511811023622047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zoomScaleSheetLayoutView="100" workbookViewId="0" topLeftCell="A4">
      <selection activeCell="N16" sqref="N16"/>
    </sheetView>
  </sheetViews>
  <sheetFormatPr defaultColWidth="9.875" defaultRowHeight="12.75"/>
  <cols>
    <col min="1" max="1" width="11.125" style="2" customWidth="1"/>
    <col min="2" max="2" width="15.625" style="2" customWidth="1"/>
    <col min="3" max="3" width="6.875" style="2" customWidth="1"/>
    <col min="4" max="4" width="5.625" style="2" customWidth="1"/>
    <col min="5" max="5" width="6.75390625" style="2" customWidth="1"/>
    <col min="6" max="6" width="6.375" style="2" customWidth="1"/>
    <col min="7" max="7" width="5.25390625" style="2" customWidth="1"/>
    <col min="8" max="8" width="11.625" style="2" customWidth="1"/>
    <col min="9" max="9" width="15.00390625" style="2" customWidth="1"/>
    <col min="10" max="10" width="11.625" style="2" customWidth="1"/>
    <col min="11" max="246" width="9.875" style="3" customWidth="1"/>
    <col min="247" max="16384" width="9.875" style="3" customWidth="1"/>
  </cols>
  <sheetData>
    <row r="1" ht="18" customHeight="1">
      <c r="A1" s="20" t="s">
        <v>163</v>
      </c>
    </row>
    <row r="2" ht="18" customHeight="1"/>
    <row r="3" ht="18" customHeight="1">
      <c r="A3" s="20" t="s">
        <v>30</v>
      </c>
    </row>
    <row r="4" ht="18" customHeight="1">
      <c r="A4" s="6"/>
    </row>
    <row r="5" spans="1:10" ht="18" customHeight="1">
      <c r="A5" s="158" t="s">
        <v>31</v>
      </c>
      <c r="B5" s="159" t="s">
        <v>164</v>
      </c>
      <c r="C5" s="159" t="s">
        <v>32</v>
      </c>
      <c r="D5" s="161" t="s">
        <v>33</v>
      </c>
      <c r="E5" s="161"/>
      <c r="F5" s="161"/>
      <c r="G5" s="161"/>
      <c r="H5" s="159" t="s">
        <v>154</v>
      </c>
      <c r="I5" s="160" t="s">
        <v>72</v>
      </c>
      <c r="J5" s="162" t="s">
        <v>82</v>
      </c>
    </row>
    <row r="6" spans="1:10" ht="24">
      <c r="A6" s="158"/>
      <c r="B6" s="160"/>
      <c r="C6" s="159"/>
      <c r="D6" s="4" t="s">
        <v>34</v>
      </c>
      <c r="E6" s="4" t="s">
        <v>35</v>
      </c>
      <c r="F6" s="4" t="s">
        <v>36</v>
      </c>
      <c r="G6" s="18" t="s">
        <v>58</v>
      </c>
      <c r="H6" s="160"/>
      <c r="I6" s="160"/>
      <c r="J6" s="162"/>
    </row>
    <row r="7" spans="1:10" ht="18" customHeight="1">
      <c r="A7" s="5"/>
      <c r="B7" s="14"/>
      <c r="C7" s="14"/>
      <c r="D7" s="6"/>
      <c r="E7" s="6"/>
      <c r="F7" s="6"/>
      <c r="G7" s="14"/>
      <c r="H7" s="14"/>
      <c r="I7" s="14"/>
      <c r="J7" s="14"/>
    </row>
    <row r="8" spans="1:10" ht="18" customHeight="1">
      <c r="A8" s="107" t="s">
        <v>40</v>
      </c>
      <c r="B8" s="8">
        <v>118816232</v>
      </c>
      <c r="C8" s="123">
        <v>-0.8</v>
      </c>
      <c r="D8" s="9">
        <v>3.8</v>
      </c>
      <c r="E8" s="9">
        <v>39.4</v>
      </c>
      <c r="F8" s="9">
        <v>61.6</v>
      </c>
      <c r="G8" s="9">
        <v>4.8</v>
      </c>
      <c r="H8" s="8">
        <v>5905673</v>
      </c>
      <c r="I8" s="8">
        <v>106411907</v>
      </c>
      <c r="J8" s="8">
        <v>2519878</v>
      </c>
    </row>
    <row r="9" spans="1:10" ht="18" customHeight="1">
      <c r="A9" s="107" t="s">
        <v>41</v>
      </c>
      <c r="B9" s="8">
        <v>865116866</v>
      </c>
      <c r="C9" s="123">
        <v>0.8</v>
      </c>
      <c r="D9" s="9">
        <v>0.8</v>
      </c>
      <c r="E9" s="9">
        <v>15.3</v>
      </c>
      <c r="F9" s="9">
        <v>88.7</v>
      </c>
      <c r="G9" s="9">
        <v>4.8</v>
      </c>
      <c r="H9" s="8">
        <v>5368895</v>
      </c>
      <c r="I9" s="8">
        <v>880873037</v>
      </c>
      <c r="J9" s="8">
        <v>2934639</v>
      </c>
    </row>
    <row r="10" spans="1:10" ht="18" customHeight="1">
      <c r="A10" s="107" t="s">
        <v>152</v>
      </c>
      <c r="B10" s="8">
        <v>58329427</v>
      </c>
      <c r="C10" s="123">
        <v>-0.7</v>
      </c>
      <c r="D10" s="9">
        <v>8.4</v>
      </c>
      <c r="E10" s="9">
        <v>25.6</v>
      </c>
      <c r="F10" s="9">
        <v>70.8</v>
      </c>
      <c r="G10" s="9">
        <v>4.8</v>
      </c>
      <c r="H10" s="8">
        <v>3872365</v>
      </c>
      <c r="I10" s="8">
        <v>62171053</v>
      </c>
      <c r="J10" s="8">
        <v>2030871</v>
      </c>
    </row>
    <row r="11" spans="1:10" ht="18" customHeight="1">
      <c r="A11" s="107" t="s">
        <v>42</v>
      </c>
      <c r="B11" s="8">
        <v>226661058</v>
      </c>
      <c r="C11" s="123">
        <v>-4.1</v>
      </c>
      <c r="D11" s="9">
        <v>3.7</v>
      </c>
      <c r="E11" s="9">
        <v>29.1</v>
      </c>
      <c r="F11" s="9">
        <v>72</v>
      </c>
      <c r="G11" s="9">
        <v>4.8</v>
      </c>
      <c r="H11" s="8">
        <v>4596841</v>
      </c>
      <c r="I11" s="8">
        <v>226793746</v>
      </c>
      <c r="J11" s="8">
        <v>2172104</v>
      </c>
    </row>
    <row r="12" spans="1:10" ht="18" customHeight="1">
      <c r="A12" s="107" t="s">
        <v>43</v>
      </c>
      <c r="B12" s="8">
        <v>283151880</v>
      </c>
      <c r="C12" s="123">
        <v>1.1</v>
      </c>
      <c r="D12" s="9">
        <v>1.6</v>
      </c>
      <c r="E12" s="9">
        <v>38.4</v>
      </c>
      <c r="F12" s="9">
        <v>64.8</v>
      </c>
      <c r="G12" s="9">
        <v>4.8</v>
      </c>
      <c r="H12" s="8">
        <v>5366282</v>
      </c>
      <c r="I12" s="8">
        <v>261213744</v>
      </c>
      <c r="J12" s="8">
        <v>2769706</v>
      </c>
    </row>
    <row r="13" spans="1:10" ht="18" customHeight="1">
      <c r="A13" s="107" t="s">
        <v>151</v>
      </c>
      <c r="B13" s="8">
        <v>293686787</v>
      </c>
      <c r="C13" s="123">
        <v>-0.3</v>
      </c>
      <c r="D13" s="9">
        <v>3.7</v>
      </c>
      <c r="E13" s="9">
        <v>30.4</v>
      </c>
      <c r="F13" s="9">
        <v>70.8</v>
      </c>
      <c r="G13" s="9">
        <v>4.8</v>
      </c>
      <c r="H13" s="8">
        <v>4530316</v>
      </c>
      <c r="I13" s="8">
        <v>297037526</v>
      </c>
      <c r="J13" s="8">
        <v>2295233</v>
      </c>
    </row>
    <row r="14" spans="1:10" ht="18" customHeight="1">
      <c r="A14" s="107" t="s">
        <v>44</v>
      </c>
      <c r="B14" s="8">
        <v>285971102</v>
      </c>
      <c r="C14" s="123">
        <v>-1.4</v>
      </c>
      <c r="D14" s="9">
        <v>3.8</v>
      </c>
      <c r="E14" s="9">
        <v>30.8</v>
      </c>
      <c r="F14" s="9">
        <v>70.3</v>
      </c>
      <c r="G14" s="9">
        <v>4.8</v>
      </c>
      <c r="H14" s="8">
        <v>4514715</v>
      </c>
      <c r="I14" s="8">
        <v>265818954</v>
      </c>
      <c r="J14" s="8">
        <v>2130642</v>
      </c>
    </row>
    <row r="15" spans="1:10" ht="18" customHeight="1">
      <c r="A15" s="107" t="s">
        <v>83</v>
      </c>
      <c r="B15" s="8">
        <v>104744855</v>
      </c>
      <c r="C15" s="123">
        <v>1.2</v>
      </c>
      <c r="D15" s="9">
        <v>5</v>
      </c>
      <c r="E15" s="9">
        <v>28.2</v>
      </c>
      <c r="F15" s="9">
        <v>71.6</v>
      </c>
      <c r="G15" s="9">
        <v>4.8</v>
      </c>
      <c r="H15" s="8">
        <v>4874801</v>
      </c>
      <c r="I15" s="8">
        <v>89384030</v>
      </c>
      <c r="J15" s="8">
        <v>2087827</v>
      </c>
    </row>
    <row r="16" spans="1:10" ht="18" customHeight="1">
      <c r="A16" s="111" t="s">
        <v>92</v>
      </c>
      <c r="B16" s="8">
        <v>40883762</v>
      </c>
      <c r="C16" s="123">
        <v>-2.7</v>
      </c>
      <c r="D16" s="9">
        <v>6.3</v>
      </c>
      <c r="E16" s="9">
        <v>21</v>
      </c>
      <c r="F16" s="9">
        <v>77.5</v>
      </c>
      <c r="G16" s="9">
        <v>4.8</v>
      </c>
      <c r="H16" s="8">
        <v>4345638</v>
      </c>
      <c r="I16" s="8">
        <v>41997019</v>
      </c>
      <c r="J16" s="8">
        <v>1718443</v>
      </c>
    </row>
    <row r="17" spans="1:10" ht="18" customHeight="1">
      <c r="A17" s="107" t="s">
        <v>45</v>
      </c>
      <c r="B17" s="8">
        <v>67044264</v>
      </c>
      <c r="C17" s="123">
        <v>2.9</v>
      </c>
      <c r="D17" s="9">
        <v>5.2</v>
      </c>
      <c r="E17" s="9">
        <v>37</v>
      </c>
      <c r="F17" s="9">
        <v>62.6</v>
      </c>
      <c r="G17" s="9">
        <v>4.8</v>
      </c>
      <c r="H17" s="8">
        <v>4405590</v>
      </c>
      <c r="I17" s="8">
        <v>60604805</v>
      </c>
      <c r="J17" s="8">
        <v>1956193</v>
      </c>
    </row>
    <row r="18" spans="1:10" ht="18" customHeight="1">
      <c r="A18" s="107" t="s">
        <v>46</v>
      </c>
      <c r="B18" s="8">
        <v>128216886</v>
      </c>
      <c r="C18" s="123">
        <v>-0.4</v>
      </c>
      <c r="D18" s="9">
        <v>5.1</v>
      </c>
      <c r="E18" s="9">
        <v>22.7</v>
      </c>
      <c r="F18" s="9">
        <v>77</v>
      </c>
      <c r="G18" s="9">
        <v>4.8</v>
      </c>
      <c r="H18" s="8">
        <v>4731774</v>
      </c>
      <c r="I18" s="8">
        <v>127995990</v>
      </c>
      <c r="J18" s="8">
        <v>2152785</v>
      </c>
    </row>
    <row r="19" spans="1:10" ht="18" customHeight="1">
      <c r="A19" s="107" t="s">
        <v>47</v>
      </c>
      <c r="B19" s="8">
        <v>83712999</v>
      </c>
      <c r="C19" s="123">
        <v>6</v>
      </c>
      <c r="D19" s="9">
        <v>4</v>
      </c>
      <c r="E19" s="9">
        <v>22.2</v>
      </c>
      <c r="F19" s="9">
        <v>78.6</v>
      </c>
      <c r="G19" s="9">
        <v>4.8</v>
      </c>
      <c r="H19" s="8">
        <v>4561768</v>
      </c>
      <c r="I19" s="8">
        <v>76989057</v>
      </c>
      <c r="J19" s="8">
        <v>1998833</v>
      </c>
    </row>
    <row r="20" spans="1:10" ht="18" customHeight="1">
      <c r="A20" s="107" t="s">
        <v>48</v>
      </c>
      <c r="B20" s="10">
        <v>68516475</v>
      </c>
      <c r="C20" s="123">
        <v>-1.3</v>
      </c>
      <c r="D20" s="9">
        <v>7.3</v>
      </c>
      <c r="E20" s="9">
        <v>20</v>
      </c>
      <c r="F20" s="9">
        <v>77.5</v>
      </c>
      <c r="G20" s="9">
        <v>4.8</v>
      </c>
      <c r="H20" s="8">
        <v>4124765</v>
      </c>
      <c r="I20" s="8">
        <v>61492799</v>
      </c>
      <c r="J20" s="8">
        <v>1977324</v>
      </c>
    </row>
    <row r="21" spans="1:10" ht="18" customHeight="1">
      <c r="A21" s="11"/>
      <c r="B21" s="17"/>
      <c r="C21" s="11"/>
      <c r="D21" s="11"/>
      <c r="E21" s="11"/>
      <c r="F21" s="11"/>
      <c r="G21" s="11"/>
      <c r="H21" s="11"/>
      <c r="I21" s="11"/>
      <c r="J21" s="11"/>
    </row>
    <row r="22" spans="1:10" ht="18" customHeight="1">
      <c r="A22" s="1" t="s">
        <v>126</v>
      </c>
      <c r="B22" s="15"/>
      <c r="C22" s="15"/>
      <c r="D22" s="15"/>
      <c r="E22" s="15"/>
      <c r="F22" s="15"/>
      <c r="G22" s="15"/>
      <c r="H22" s="15"/>
      <c r="I22" s="15"/>
      <c r="J22" s="15"/>
    </row>
    <row r="23" spans="1:10" ht="13.5">
      <c r="A23" s="15" t="s">
        <v>123</v>
      </c>
      <c r="B23" s="15"/>
      <c r="C23" s="15"/>
      <c r="D23" s="15"/>
      <c r="E23" s="15"/>
      <c r="F23" s="15"/>
      <c r="G23" s="15"/>
      <c r="H23" s="15"/>
      <c r="I23" s="15"/>
      <c r="J23" s="15"/>
    </row>
    <row r="24" spans="1:10" ht="13.5">
      <c r="A24" s="15"/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8" customHeight="1">
      <c r="A25" s="93" t="s">
        <v>138</v>
      </c>
      <c r="B25" s="15"/>
      <c r="C25" s="15"/>
      <c r="D25" s="15"/>
      <c r="E25" s="15"/>
      <c r="F25" s="15"/>
      <c r="G25" s="15"/>
      <c r="H25" s="15"/>
      <c r="I25" s="15"/>
      <c r="J25" s="15"/>
    </row>
    <row r="26" spans="1:10" ht="18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</row>
    <row r="27" spans="1:10" ht="18" customHeight="1">
      <c r="A27" s="158" t="s">
        <v>31</v>
      </c>
      <c r="B27" s="159" t="s">
        <v>164</v>
      </c>
      <c r="C27" s="159" t="s">
        <v>37</v>
      </c>
      <c r="D27" s="161" t="s">
        <v>33</v>
      </c>
      <c r="E27" s="161"/>
      <c r="F27" s="161"/>
      <c r="G27" s="161"/>
      <c r="H27" s="159" t="s">
        <v>155</v>
      </c>
      <c r="I27" s="160" t="s">
        <v>73</v>
      </c>
      <c r="J27" s="162" t="s">
        <v>82</v>
      </c>
    </row>
    <row r="28" spans="1:10" ht="24">
      <c r="A28" s="158"/>
      <c r="B28" s="160"/>
      <c r="C28" s="159"/>
      <c r="D28" s="4" t="s">
        <v>34</v>
      </c>
      <c r="E28" s="4" t="s">
        <v>35</v>
      </c>
      <c r="F28" s="4" t="s">
        <v>36</v>
      </c>
      <c r="G28" s="18" t="s">
        <v>58</v>
      </c>
      <c r="H28" s="160"/>
      <c r="I28" s="160"/>
      <c r="J28" s="162"/>
    </row>
    <row r="29" spans="1:10" ht="18" customHeight="1">
      <c r="A29" s="5"/>
      <c r="B29" s="14"/>
      <c r="C29" s="14"/>
      <c r="D29" s="6"/>
      <c r="E29" s="6"/>
      <c r="F29" s="6"/>
      <c r="G29" s="14"/>
      <c r="H29" s="14"/>
      <c r="I29" s="14"/>
      <c r="J29" s="14"/>
    </row>
    <row r="30" spans="1:10" ht="18" customHeight="1">
      <c r="A30" s="7" t="s">
        <v>139</v>
      </c>
      <c r="B30" s="125">
        <v>1216303481</v>
      </c>
      <c r="C30" s="127">
        <v>0</v>
      </c>
      <c r="D30" s="128">
        <v>2.3</v>
      </c>
      <c r="E30" s="128">
        <v>16.8</v>
      </c>
      <c r="F30" s="128">
        <v>85.6</v>
      </c>
      <c r="G30" s="129">
        <v>4.8</v>
      </c>
      <c r="H30" s="130">
        <v>4991089</v>
      </c>
      <c r="I30" s="125">
        <v>1300328286</v>
      </c>
      <c r="J30" s="125">
        <v>2665694</v>
      </c>
    </row>
    <row r="31" spans="1:10" ht="18" customHeight="1">
      <c r="A31" s="7" t="s">
        <v>140</v>
      </c>
      <c r="B31" s="125">
        <v>1268977565</v>
      </c>
      <c r="C31" s="127">
        <v>-0.8</v>
      </c>
      <c r="D31" s="128">
        <v>3.4</v>
      </c>
      <c r="E31" s="128">
        <v>34</v>
      </c>
      <c r="F31" s="128">
        <v>67.4</v>
      </c>
      <c r="G31" s="129">
        <v>4.8</v>
      </c>
      <c r="H31" s="130">
        <v>4698873</v>
      </c>
      <c r="I31" s="125">
        <v>1215174276</v>
      </c>
      <c r="J31" s="125">
        <v>2310384</v>
      </c>
    </row>
    <row r="32" spans="1:10" ht="18" customHeight="1">
      <c r="A32" s="7" t="s">
        <v>141</v>
      </c>
      <c r="B32" s="125">
        <v>499751419</v>
      </c>
      <c r="C32" s="127">
        <v>-0.7</v>
      </c>
      <c r="D32" s="128">
        <v>5.5</v>
      </c>
      <c r="E32" s="128">
        <v>28.1</v>
      </c>
      <c r="F32" s="128">
        <v>71.3</v>
      </c>
      <c r="G32" s="129">
        <v>4.8</v>
      </c>
      <c r="H32" s="130">
        <v>4852851</v>
      </c>
      <c r="I32" s="125">
        <v>471447610</v>
      </c>
      <c r="J32" s="125">
        <v>2042278</v>
      </c>
    </row>
    <row r="33" spans="1:10" ht="18" customHeight="1">
      <c r="A33" s="7" t="s">
        <v>142</v>
      </c>
      <c r="B33" s="125">
        <v>254137703</v>
      </c>
      <c r="C33" s="127">
        <v>2.4</v>
      </c>
      <c r="D33" s="128">
        <v>8.7</v>
      </c>
      <c r="E33" s="128">
        <v>20.5</v>
      </c>
      <c r="F33" s="128">
        <v>75.6</v>
      </c>
      <c r="G33" s="129">
        <v>4.8</v>
      </c>
      <c r="H33" s="130">
        <v>4231749</v>
      </c>
      <c r="I33" s="125">
        <v>241971927</v>
      </c>
      <c r="J33" s="125">
        <v>1860006</v>
      </c>
    </row>
    <row r="34" spans="1:10" ht="18" customHeight="1">
      <c r="A34" s="7"/>
      <c r="B34" s="125"/>
      <c r="C34" s="126"/>
      <c r="D34" s="128"/>
      <c r="E34" s="128"/>
      <c r="F34" s="128"/>
      <c r="G34" s="129"/>
      <c r="H34" s="130"/>
      <c r="I34" s="125"/>
      <c r="J34" s="125"/>
    </row>
    <row r="35" spans="1:10" ht="18" customHeight="1">
      <c r="A35" s="107" t="s">
        <v>39</v>
      </c>
      <c r="B35" s="125">
        <v>3239170168</v>
      </c>
      <c r="C35" s="127">
        <v>-0.2</v>
      </c>
      <c r="D35" s="127">
        <v>3.8</v>
      </c>
      <c r="E35" s="127">
        <v>25.6</v>
      </c>
      <c r="F35" s="127">
        <v>75.5</v>
      </c>
      <c r="G35" s="127">
        <v>4.8</v>
      </c>
      <c r="H35" s="130">
        <v>4786072</v>
      </c>
      <c r="I35" s="125">
        <v>3228922099</v>
      </c>
      <c r="J35" s="125">
        <v>2348821</v>
      </c>
    </row>
    <row r="36" spans="1:10" ht="13.5" customHeight="1" hidden="1">
      <c r="A36" s="7"/>
      <c r="B36" s="125"/>
      <c r="C36" s="126"/>
      <c r="D36" s="128"/>
      <c r="E36" s="128"/>
      <c r="F36" s="128"/>
      <c r="G36" s="129"/>
      <c r="H36" s="130"/>
      <c r="I36" s="125"/>
      <c r="J36" s="125"/>
    </row>
    <row r="37" spans="1:10" ht="13.5" customHeight="1" hidden="1">
      <c r="A37" s="107" t="s">
        <v>49</v>
      </c>
      <c r="B37" s="8"/>
      <c r="C37" s="9"/>
      <c r="D37" s="9"/>
      <c r="E37" s="9"/>
      <c r="F37" s="9"/>
      <c r="G37" s="9"/>
      <c r="H37" s="8"/>
      <c r="I37" s="8"/>
      <c r="J37" s="8"/>
    </row>
    <row r="38" spans="1:10" ht="13.5" customHeight="1" hidden="1">
      <c r="A38" s="107" t="s">
        <v>50</v>
      </c>
      <c r="B38" s="8"/>
      <c r="C38" s="9"/>
      <c r="D38" s="9"/>
      <c r="E38" s="9"/>
      <c r="F38" s="9"/>
      <c r="G38" s="9"/>
      <c r="H38" s="8"/>
      <c r="I38" s="8"/>
      <c r="J38" s="8"/>
    </row>
    <row r="39" spans="1:10" ht="13.5" customHeight="1" hidden="1">
      <c r="A39" s="107" t="s">
        <v>51</v>
      </c>
      <c r="B39" s="8"/>
      <c r="C39" s="9"/>
      <c r="D39" s="9"/>
      <c r="E39" s="9"/>
      <c r="F39" s="9"/>
      <c r="G39" s="9"/>
      <c r="H39" s="8"/>
      <c r="I39" s="8"/>
      <c r="J39" s="8"/>
    </row>
    <row r="40" spans="1:10" ht="13.5" customHeight="1" hidden="1">
      <c r="A40" s="107" t="s">
        <v>52</v>
      </c>
      <c r="B40" s="8"/>
      <c r="C40" s="9"/>
      <c r="D40" s="9"/>
      <c r="E40" s="9"/>
      <c r="F40" s="9"/>
      <c r="G40" s="9"/>
      <c r="H40" s="8"/>
      <c r="I40" s="8"/>
      <c r="J40" s="8"/>
    </row>
    <row r="41" spans="1:10" ht="13.5" customHeight="1" hidden="1">
      <c r="A41" s="107" t="s">
        <v>53</v>
      </c>
      <c r="B41" s="8"/>
      <c r="C41" s="9"/>
      <c r="D41" s="9"/>
      <c r="E41" s="9"/>
      <c r="F41" s="9"/>
      <c r="G41" s="9"/>
      <c r="H41" s="8"/>
      <c r="I41" s="8"/>
      <c r="J41" s="8"/>
    </row>
    <row r="42" spans="1:10" ht="13.5" customHeight="1" hidden="1">
      <c r="A42" s="107" t="s">
        <v>54</v>
      </c>
      <c r="B42" s="8"/>
      <c r="C42" s="9"/>
      <c r="D42" s="9"/>
      <c r="E42" s="9"/>
      <c r="F42" s="9"/>
      <c r="G42" s="9"/>
      <c r="H42" s="8"/>
      <c r="I42" s="8"/>
      <c r="J42" s="8"/>
    </row>
    <row r="43" spans="1:10" ht="13.5" customHeight="1" hidden="1">
      <c r="A43" s="107" t="s">
        <v>55</v>
      </c>
      <c r="B43" s="8"/>
      <c r="C43" s="9"/>
      <c r="D43" s="9"/>
      <c r="E43" s="9"/>
      <c r="F43" s="9"/>
      <c r="G43" s="9"/>
      <c r="H43" s="8"/>
      <c r="I43" s="8"/>
      <c r="J43" s="8"/>
    </row>
    <row r="44" spans="1:10" ht="13.5" customHeight="1" hidden="1">
      <c r="A44" s="107" t="s">
        <v>56</v>
      </c>
      <c r="B44" s="8"/>
      <c r="C44" s="9"/>
      <c r="D44" s="9"/>
      <c r="E44" s="9"/>
      <c r="F44" s="9"/>
      <c r="G44" s="9"/>
      <c r="H44" s="8"/>
      <c r="I44" s="8"/>
      <c r="J44" s="8"/>
    </row>
    <row r="45" spans="1:10" ht="13.5" customHeight="1" hidden="1">
      <c r="A45" s="107" t="s">
        <v>57</v>
      </c>
      <c r="B45" s="8"/>
      <c r="C45" s="9"/>
      <c r="D45" s="9"/>
      <c r="E45" s="9"/>
      <c r="F45" s="9"/>
      <c r="G45" s="9"/>
      <c r="H45" s="8"/>
      <c r="I45" s="8"/>
      <c r="J45" s="8"/>
    </row>
    <row r="46" spans="1:10" ht="13.5" customHeight="1" hidden="1">
      <c r="A46" s="107" t="s">
        <v>39</v>
      </c>
      <c r="B46" s="10"/>
      <c r="C46" s="9"/>
      <c r="D46" s="9"/>
      <c r="E46" s="9"/>
      <c r="F46" s="9"/>
      <c r="G46" s="9"/>
      <c r="H46" s="8"/>
      <c r="I46" s="8"/>
      <c r="J46" s="8"/>
    </row>
    <row r="47" spans="1:10" ht="18" customHeight="1">
      <c r="A47" s="11"/>
      <c r="B47" s="16"/>
      <c r="C47" s="13"/>
      <c r="D47" s="13"/>
      <c r="E47" s="13"/>
      <c r="F47" s="13"/>
      <c r="G47" s="13"/>
      <c r="H47" s="12"/>
      <c r="I47" s="12"/>
      <c r="J47" s="12"/>
    </row>
    <row r="48" ht="18" customHeight="1">
      <c r="A48" s="1" t="s">
        <v>59</v>
      </c>
    </row>
    <row r="49" spans="1:10" ht="18" customHeight="1" hidden="1">
      <c r="A49" s="157" t="s">
        <v>143</v>
      </c>
      <c r="B49" s="157"/>
      <c r="C49" s="157"/>
      <c r="D49" s="157"/>
      <c r="E49" s="157"/>
      <c r="F49" s="157"/>
      <c r="G49" s="157"/>
      <c r="H49" s="157"/>
      <c r="I49" s="157"/>
      <c r="J49" s="157"/>
    </row>
  </sheetData>
  <mergeCells count="15">
    <mergeCell ref="J27:J28"/>
    <mergeCell ref="C27:C28"/>
    <mergeCell ref="D27:G27"/>
    <mergeCell ref="H27:H28"/>
    <mergeCell ref="I27:I28"/>
    <mergeCell ref="A49:J49"/>
    <mergeCell ref="A5:A6"/>
    <mergeCell ref="B5:B6"/>
    <mergeCell ref="C5:C6"/>
    <mergeCell ref="D5:G5"/>
    <mergeCell ref="H5:H6"/>
    <mergeCell ref="I5:I6"/>
    <mergeCell ref="J5:J6"/>
    <mergeCell ref="A27:A28"/>
    <mergeCell ref="B27:B28"/>
  </mergeCells>
  <printOptions/>
  <pageMargins left="0.78" right="0.41" top="0.7874015748031497" bottom="0.7874015748031497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Kikuti1155</cp:lastModifiedBy>
  <cp:lastPrinted>2009-03-10T05:52:58Z</cp:lastPrinted>
  <dcterms:created xsi:type="dcterms:W3CDTF">2008-06-16T02:16:42Z</dcterms:created>
  <dcterms:modified xsi:type="dcterms:W3CDTF">2009-11-04T10:20:52Z</dcterms:modified>
  <cp:category/>
  <cp:version/>
  <cp:contentType/>
  <cp:contentStatus/>
</cp:coreProperties>
</file>