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5225" windowHeight="4680" tabRatio="720" activeTab="8"/>
  </bookViews>
  <sheets>
    <sheet name="90・91・92・93" sheetId="1" r:id="rId1"/>
    <sheet name="94・95・96・97・98" sheetId="2" r:id="rId2"/>
    <sheet name="99・100・101" sheetId="3" r:id="rId3"/>
    <sheet name="102" sheetId="4" r:id="rId4"/>
    <sheet name="103・104・105・106" sheetId="5" r:id="rId5"/>
    <sheet name="107・108・109・110" sheetId="6" r:id="rId6"/>
    <sheet name="111・112" sheetId="7" r:id="rId7"/>
    <sheet name="113・114・115・116" sheetId="8" r:id="rId8"/>
    <sheet name="117・118・119・120" sheetId="9" r:id="rId9"/>
    <sheet name="121・122" sheetId="10" r:id="rId10"/>
  </sheets>
  <definedNames>
    <definedName name="_xlnm.Print_Area" localSheetId="3">'102'!$A$1:$J$88</definedName>
    <definedName name="_xlnm.Print_Area" localSheetId="7">'113・114・115・116'!$A$1:$L$95</definedName>
    <definedName name="_xlnm.Print_Area" localSheetId="8">'117・118・119・120'!$A$1:$F$104</definedName>
    <definedName name="_xlnm.Print_Area" localSheetId="0">'90・91・92・93'!$A$1:$AL$77</definedName>
    <definedName name="_xlnm.Print_Area" localSheetId="1">'94・95・96・97・98'!$A$1:$AQ$83</definedName>
    <definedName name="_xlnm.Print_Area" localSheetId="2">'99・100・101'!$A$1:$L$69</definedName>
  </definedNames>
  <calcPr fullCalcOnLoad="1" fullPrecision="0"/>
</workbook>
</file>

<file path=xl/comments9.xml><?xml version="1.0" encoding="utf-8"?>
<comments xmlns="http://schemas.openxmlformats.org/spreadsheetml/2006/main">
  <authors>
    <author>Tochinai1477</author>
  </authors>
  <commentList>
    <comment ref="F8" authorId="0">
      <text>
        <r>
          <rPr>
            <sz val="10"/>
            <rFont val="ＭＳ Ｐゴシック"/>
            <family val="3"/>
          </rPr>
          <t>250日で割り返して求める。</t>
        </r>
      </text>
    </comment>
  </commentList>
</comments>
</file>

<file path=xl/sharedStrings.xml><?xml version="1.0" encoding="utf-8"?>
<sst xmlns="http://schemas.openxmlformats.org/spreadsheetml/2006/main" count="2758" uniqueCount="1182">
  <si>
    <t>　釜石市福祉作業所</t>
  </si>
  <si>
    <t>　国立病院機構釜石病院（しゃくなげ愛育園）</t>
  </si>
  <si>
    <t>19</t>
  </si>
  <si>
    <t>　知的障害者福祉作業所　希望の家</t>
  </si>
  <si>
    <t>15</t>
  </si>
  <si>
    <t>(社福)清風会</t>
  </si>
  <si>
    <t xml:space="preserve">  特別養護老人ホーム  仙人の里</t>
  </si>
  <si>
    <t>(社福)陽風会</t>
  </si>
  <si>
    <t>甲子町7-144</t>
  </si>
  <si>
    <t>・介護老人保健施設</t>
  </si>
  <si>
    <t>　介護老人施設はまゆりケアセンター</t>
  </si>
  <si>
    <t>（医）楽山会　　　　　</t>
  </si>
  <si>
    <t>　介護老人施設フレールはまゆり</t>
  </si>
  <si>
    <t>４</t>
  </si>
  <si>
    <t>　グループホームハイムはまゆり</t>
  </si>
  <si>
    <t>（医）楽山会　　　　　</t>
  </si>
  <si>
    <t>　グループホームございしょの里</t>
  </si>
  <si>
    <t>9</t>
  </si>
  <si>
    <t>(社福)陽風会</t>
  </si>
  <si>
    <t>　アミーガはまゆりデイサービスセンター</t>
  </si>
  <si>
    <t>　あいぜんの里 デイサービスセンター</t>
  </si>
  <si>
    <t xml:space="preserve">  五葉寮いきいきデイサービスセンター</t>
  </si>
  <si>
    <t>14</t>
  </si>
  <si>
    <t>釜石市</t>
  </si>
  <si>
    <t>(社福)陽風会</t>
  </si>
  <si>
    <t>甲子町7-144</t>
  </si>
  <si>
    <t>（医）楽山会　　　　　</t>
  </si>
  <si>
    <t>小佐野町3-9-1</t>
  </si>
  <si>
    <t xml:space="preserve">  あいぜんの里在宅介護支援センター</t>
  </si>
  <si>
    <t>　老人福祉センター</t>
  </si>
  <si>
    <t>甲子町8-178</t>
  </si>
  <si>
    <t>47</t>
  </si>
  <si>
    <t>4</t>
  </si>
  <si>
    <t>-</t>
  </si>
  <si>
    <t>6</t>
  </si>
  <si>
    <t>鵜住居町16-39-2</t>
  </si>
  <si>
    <t xml:space="preserve">  　〃</t>
  </si>
  <si>
    <t>甲子町3-225-4</t>
  </si>
  <si>
    <t>(社福)豊心会</t>
  </si>
  <si>
    <t>釜石市</t>
  </si>
  <si>
    <t>(宗) 日本聖公会釜石神愛教会</t>
  </si>
  <si>
    <t>(社福)愛泉会</t>
  </si>
  <si>
    <t xml:space="preserve">  橋野へき地保育所</t>
  </si>
  <si>
    <t>資料：生涯学習ｽﾎﾟｰﾂ課</t>
  </si>
  <si>
    <r>
      <t xml:space="preserve">  </t>
    </r>
    <r>
      <rPr>
        <sz val="9"/>
        <rFont val="ＭＳ Ｐ明朝"/>
        <family val="1"/>
      </rPr>
      <t>知的障害者福祉作業所</t>
    </r>
    <r>
      <rPr>
        <sz val="11"/>
        <rFont val="ＭＳ Ｐ明朝"/>
        <family val="1"/>
      </rPr>
      <t>　希望の家</t>
    </r>
  </si>
  <si>
    <t xml:space="preserve">    16　　</t>
  </si>
  <si>
    <t>16</t>
  </si>
  <si>
    <t>平成16年度</t>
  </si>
  <si>
    <t>平成17年</t>
  </si>
  <si>
    <t>施　   設　   名</t>
  </si>
  <si>
    <t>面 　　積</t>
  </si>
  <si>
    <t>電 話 番 号</t>
  </si>
  <si>
    <t xml:space="preserve"> 鵜住居地区生活改善センター</t>
  </si>
  <si>
    <t>㎡</t>
  </si>
  <si>
    <t xml:space="preserve"> (鵜住居公民館兼)</t>
  </si>
  <si>
    <t xml:space="preserve"> 本郷地区生活改善センター</t>
  </si>
  <si>
    <t>55-2603</t>
  </si>
  <si>
    <t xml:space="preserve"> 橋野地区多目的集会施設</t>
  </si>
  <si>
    <t>57-2343</t>
  </si>
  <si>
    <t xml:space="preserve"> 栗橋地区基幹集落センター</t>
  </si>
  <si>
    <t xml:space="preserve"> 唐丹林業センター</t>
  </si>
  <si>
    <t xml:space="preserve"> 甲子林業センター</t>
  </si>
  <si>
    <t xml:space="preserve"> 両石漁村センター</t>
  </si>
  <si>
    <t>662.56</t>
  </si>
  <si>
    <t xml:space="preserve"> 箱崎漁村センター</t>
  </si>
  <si>
    <t>530.00</t>
  </si>
  <si>
    <t>キャンプ場</t>
  </si>
  <si>
    <t>一般来場者</t>
  </si>
  <si>
    <t>利用者総数</t>
  </si>
  <si>
    <t xml:space="preserve">      </t>
  </si>
  <si>
    <t>金　額</t>
  </si>
  <si>
    <t>延人員</t>
  </si>
  <si>
    <t>年度別</t>
  </si>
  <si>
    <t>実１人当たり保護費（月）</t>
  </si>
  <si>
    <t>（単位：人、千円）</t>
  </si>
  <si>
    <t>（単位：人、世帯）</t>
  </si>
  <si>
    <t>内職者</t>
  </si>
  <si>
    <t xml:space="preserve">           </t>
  </si>
  <si>
    <t>加　　　入　　　者</t>
  </si>
  <si>
    <t>療　　　養　　　諸　　　費</t>
  </si>
  <si>
    <t>世帯数</t>
  </si>
  <si>
    <t>調定額</t>
  </si>
  <si>
    <t>合    計</t>
  </si>
  <si>
    <t>出産育児一時金</t>
  </si>
  <si>
    <t>葬　祭　費</t>
  </si>
  <si>
    <t>件　数</t>
  </si>
  <si>
    <t>保険者負担</t>
  </si>
  <si>
    <t>一部負担金</t>
  </si>
  <si>
    <t>公費負担等</t>
  </si>
  <si>
    <t>件  数</t>
  </si>
  <si>
    <t>費用額</t>
  </si>
  <si>
    <t>支給額</t>
  </si>
  <si>
    <t xml:space="preserve">     </t>
  </si>
  <si>
    <t>年  度  別</t>
  </si>
  <si>
    <t>平成８年</t>
  </si>
  <si>
    <t>平成９年</t>
  </si>
  <si>
    <t>被保険　者数</t>
  </si>
  <si>
    <t>医療扶助</t>
  </si>
  <si>
    <t>生業扶助</t>
  </si>
  <si>
    <t>葬祭扶助</t>
  </si>
  <si>
    <t>延人員</t>
  </si>
  <si>
    <t>円</t>
  </si>
  <si>
    <t>年度別</t>
  </si>
  <si>
    <t>年  度  別</t>
  </si>
  <si>
    <t>そ　の　他　の　保　険　給　付</t>
  </si>
  <si>
    <t xml:space="preserve">　　高額療養費    </t>
  </si>
  <si>
    <t>医療扶助　　単給     （再掲）</t>
  </si>
  <si>
    <t>常用      勤労者</t>
  </si>
  <si>
    <t xml:space="preserve">日本国籍を有しない世帯（再掲） </t>
  </si>
  <si>
    <t>日雇　　　労働者</t>
  </si>
  <si>
    <t>（単位：人）</t>
  </si>
  <si>
    <t>総    数</t>
  </si>
  <si>
    <t xml:space="preserve">                   </t>
  </si>
  <si>
    <t>(単位：件、千円）</t>
  </si>
  <si>
    <t>総　　数</t>
  </si>
  <si>
    <t>拠出年金</t>
  </si>
  <si>
    <t>件   数</t>
  </si>
  <si>
    <t>年金額</t>
  </si>
  <si>
    <t>件　　数</t>
  </si>
  <si>
    <t>計</t>
  </si>
  <si>
    <t>男</t>
  </si>
  <si>
    <t>女</t>
  </si>
  <si>
    <t>監督実施事業所数</t>
  </si>
  <si>
    <t>申告件数</t>
  </si>
  <si>
    <t>違反件数</t>
  </si>
  <si>
    <t>許   可</t>
  </si>
  <si>
    <t>延日数</t>
  </si>
  <si>
    <t>事業所数</t>
  </si>
  <si>
    <t>違反事業所数</t>
  </si>
  <si>
    <t>（単位：千円）</t>
  </si>
  <si>
    <t>療養補償給付</t>
  </si>
  <si>
    <t>年  別</t>
  </si>
  <si>
    <t>認   定</t>
  </si>
  <si>
    <t>年  度  別</t>
  </si>
  <si>
    <t>平成 6 年度</t>
  </si>
  <si>
    <t>平成6年</t>
  </si>
  <si>
    <t xml:space="preserve">       </t>
  </si>
  <si>
    <t>一般受給資格決定件数</t>
  </si>
  <si>
    <t>基本手当初回受給者数</t>
  </si>
  <si>
    <t>会　　員　　数</t>
  </si>
  <si>
    <t xml:space="preserve"> 就業人員</t>
  </si>
  <si>
    <t xml:space="preserve">             </t>
  </si>
  <si>
    <t>設置（運営）主体</t>
  </si>
  <si>
    <t>設置・認可年月日</t>
  </si>
  <si>
    <t xml:space="preserve">          </t>
  </si>
  <si>
    <t xml:space="preserve">  養護老人ホーム  五葉寮</t>
  </si>
  <si>
    <t>昭和</t>
  </si>
  <si>
    <t xml:space="preserve">    〃</t>
  </si>
  <si>
    <t>平成</t>
  </si>
  <si>
    <t xml:space="preserve">  老人福祉施設付設作業所  和楽園</t>
  </si>
  <si>
    <t>　仙人の里在宅介護支援センター</t>
  </si>
  <si>
    <t>　鵜住居地区在宅介護支援センター</t>
  </si>
  <si>
    <t>　唐丹地区在宅介護支援センター</t>
  </si>
  <si>
    <t>　東釜石地区在宅介護支援センター</t>
  </si>
  <si>
    <t>平成１９年度</t>
  </si>
  <si>
    <t>　ニチイケアセンター釜石</t>
  </si>
  <si>
    <t>鵜住居町13-1-4</t>
  </si>
  <si>
    <t>　デイホームほっと湯だまり</t>
  </si>
  <si>
    <t>(有）こめっと</t>
  </si>
  <si>
    <t>鵜住居町15-26-5</t>
  </si>
  <si>
    <t>　ふれあい機能訓練デイサービス</t>
  </si>
  <si>
    <t>(有）ダイチ</t>
  </si>
  <si>
    <t>只越町3-6-17</t>
  </si>
  <si>
    <t>・</t>
  </si>
  <si>
    <t xml:space="preserve"> 　ニチイケアセンター釜石</t>
  </si>
  <si>
    <t>大渡町3-15-26</t>
  </si>
  <si>
    <t>・地域包括支援センター</t>
  </si>
  <si>
    <t>　釜石市地域包括支援センター</t>
  </si>
  <si>
    <t>釜石市</t>
  </si>
  <si>
    <t>　 かまいしワークステーション</t>
  </si>
  <si>
    <t>　つくし共同作業所</t>
  </si>
  <si>
    <t>　グループホーム　メゾン　ラ・ポール</t>
  </si>
  <si>
    <t>　ｸﾞﾙｰﾌﾟﾎｰﾑ　かみくり荘</t>
  </si>
  <si>
    <t>小佐野町2-4-8</t>
  </si>
  <si>
    <t>平成20年4月１日現在</t>
  </si>
  <si>
    <t>大字平田町1-1-16</t>
  </si>
  <si>
    <t>釜石市（釜石市社会福祉協議会）</t>
  </si>
  <si>
    <t>特別養護　　　老人ﾎｰﾑ</t>
  </si>
  <si>
    <t>平成15年度　　</t>
  </si>
  <si>
    <t>知的障がい者施設</t>
  </si>
  <si>
    <t>知的障がい児施設</t>
  </si>
  <si>
    <t>身体障がい者療養施設</t>
  </si>
  <si>
    <t>知的障がい者更生施設</t>
  </si>
  <si>
    <t>身体障がい者授産施設</t>
  </si>
  <si>
    <t>知的障がい者授産施設</t>
  </si>
  <si>
    <t>重症心身障がい児施設</t>
  </si>
  <si>
    <t>知的障がい児施設</t>
  </si>
  <si>
    <t>施設入所支援</t>
  </si>
  <si>
    <t>旧体系施設</t>
  </si>
  <si>
    <t>新体系施設</t>
  </si>
  <si>
    <t>各年度末現在（単位：人）</t>
  </si>
  <si>
    <t>資料：地域福祉課　（注1）平成12年度から、特別養護老人ホームへの入所は、介護保険</t>
  </si>
  <si>
    <t>　　　　　　　　　（注2）平成18年度から障害者自立支援法が施行され、施設区分が変更となった。</t>
  </si>
  <si>
    <t>-</t>
  </si>
  <si>
    <t>平成20年3月末現在</t>
  </si>
  <si>
    <t xml:space="preserve">  釜石市母子生活支援施設  若草寮</t>
  </si>
  <si>
    <t xml:space="preserve">  鵜住居児童館</t>
  </si>
  <si>
    <t xml:space="preserve">  唐丹児童館</t>
  </si>
  <si>
    <t xml:space="preserve">  箱崎児童館</t>
  </si>
  <si>
    <t xml:space="preserve">  栗林児童館</t>
  </si>
  <si>
    <t xml:space="preserve">  上中島児童館</t>
  </si>
  <si>
    <t xml:space="preserve">  大橋児童館</t>
  </si>
  <si>
    <t>　上中島保育所</t>
  </si>
  <si>
    <t xml:space="preserve">  中妻子供の家保育園</t>
  </si>
  <si>
    <t xml:space="preserve">  小佐野保育園</t>
  </si>
  <si>
    <t xml:space="preserve">  鵜住居保育園</t>
  </si>
  <si>
    <t xml:space="preserve">  釜石保育園</t>
  </si>
  <si>
    <t xml:space="preserve">  尾崎白浜へき地保育所</t>
  </si>
  <si>
    <t xml:space="preserve">  箱崎白浜へき地保育所</t>
  </si>
  <si>
    <t>（単位：人、％）</t>
  </si>
  <si>
    <t>就業率</t>
  </si>
  <si>
    <t>男</t>
  </si>
  <si>
    <t>女</t>
  </si>
  <si>
    <t>合  計</t>
  </si>
  <si>
    <t>平成6年度</t>
  </si>
  <si>
    <t>子供の幸せを守る希望の会</t>
  </si>
  <si>
    <t xml:space="preserve"> 嬉石集会所</t>
  </si>
  <si>
    <t>154.80</t>
  </si>
  <si>
    <t>　嬉石町1丁目6-10</t>
  </si>
  <si>
    <t>資料：環境生活課、建設課</t>
  </si>
  <si>
    <t>21世帯</t>
  </si>
  <si>
    <t>(社福) 釜石愛育会</t>
  </si>
  <si>
    <t>鵜住居町16-69-19</t>
  </si>
  <si>
    <t>小佐野町4-3-7</t>
  </si>
  <si>
    <t>小佐野町3-9-1</t>
  </si>
  <si>
    <t>小佐野町3-9-2</t>
  </si>
  <si>
    <t>天神町5-17</t>
  </si>
  <si>
    <t>大渡町1-8-4</t>
  </si>
  <si>
    <t>・</t>
  </si>
  <si>
    <t>5</t>
  </si>
  <si>
    <t>3</t>
  </si>
  <si>
    <t>・</t>
  </si>
  <si>
    <t>4</t>
  </si>
  <si>
    <t>54</t>
  </si>
  <si>
    <t>3</t>
  </si>
  <si>
    <t>甲子町8-178-30</t>
  </si>
  <si>
    <t>48</t>
  </si>
  <si>
    <t>甲子町7-144</t>
  </si>
  <si>
    <t>11</t>
  </si>
  <si>
    <t>大字平田2-51-7</t>
  </si>
  <si>
    <t>10</t>
  </si>
  <si>
    <t>47</t>
  </si>
  <si>
    <t>4</t>
  </si>
  <si>
    <t>12</t>
  </si>
  <si>
    <t>7</t>
  </si>
  <si>
    <t>58</t>
  </si>
  <si>
    <t>62</t>
  </si>
  <si>
    <t>千鳥町1-1-10</t>
  </si>
  <si>
    <t>27</t>
  </si>
  <si>
    <t>6</t>
  </si>
  <si>
    <t>42</t>
  </si>
  <si>
    <t>44</t>
  </si>
  <si>
    <t>7</t>
  </si>
  <si>
    <t>箱崎町7-24</t>
  </si>
  <si>
    <t>45</t>
  </si>
  <si>
    <t>栗林町8-51</t>
  </si>
  <si>
    <t>52</t>
  </si>
  <si>
    <t>53</t>
  </si>
  <si>
    <t>定内町4-7-1</t>
  </si>
  <si>
    <t>43</t>
  </si>
  <si>
    <t>甲子町3-139</t>
  </si>
  <si>
    <t>60</t>
  </si>
  <si>
    <t>8</t>
  </si>
  <si>
    <t>上中島町4-2-29</t>
  </si>
  <si>
    <t>50</t>
  </si>
  <si>
    <t>中妻町1-13-22</t>
  </si>
  <si>
    <t>23</t>
  </si>
  <si>
    <t>11</t>
  </si>
  <si>
    <t>小佐野町3-4-10</t>
  </si>
  <si>
    <t>橋野町34-46-1</t>
  </si>
  <si>
    <t>大字平田8-103-1</t>
  </si>
  <si>
    <t>55</t>
  </si>
  <si>
    <t>箱崎町3-6-4</t>
  </si>
  <si>
    <t>平成7年度</t>
  </si>
  <si>
    <t>養護老人ﾎｰﾑ</t>
  </si>
  <si>
    <t xml:space="preserve">                      </t>
  </si>
  <si>
    <t>資料：福祉事務所</t>
  </si>
  <si>
    <t>年度別</t>
  </si>
  <si>
    <t>登録人員</t>
  </si>
  <si>
    <t>基    本</t>
  </si>
  <si>
    <t>入    浴</t>
  </si>
  <si>
    <t xml:space="preserve">                </t>
  </si>
  <si>
    <t>平成 6年度</t>
  </si>
  <si>
    <t xml:space="preserve">実施施設  </t>
  </si>
  <si>
    <t>年　度　別</t>
  </si>
  <si>
    <t>０歳児</t>
  </si>
  <si>
    <t>１歳児</t>
  </si>
  <si>
    <t>２歳児</t>
  </si>
  <si>
    <t>３歳児</t>
  </si>
  <si>
    <t>４歳児</t>
  </si>
  <si>
    <t>５歳児</t>
  </si>
  <si>
    <t xml:space="preserve">            </t>
  </si>
  <si>
    <t>面　　積</t>
  </si>
  <si>
    <t xml:space="preserve"> </t>
  </si>
  <si>
    <t xml:space="preserve"> 浜町集会所</t>
  </si>
  <si>
    <t xml:space="preserve"> 大渡集会所</t>
  </si>
  <si>
    <t xml:space="preserve"> 中妻集会所</t>
  </si>
  <si>
    <t xml:space="preserve"> 源太沢集会所</t>
  </si>
  <si>
    <t xml:space="preserve"> 平田集会所</t>
  </si>
  <si>
    <t xml:space="preserve"> 唄貝集会所</t>
  </si>
  <si>
    <t xml:space="preserve"> 大畑団地集会所</t>
  </si>
  <si>
    <t xml:space="preserve"> 野田集会所</t>
  </si>
  <si>
    <t xml:space="preserve"> 中小川集会所</t>
  </si>
  <si>
    <t xml:space="preserve"> 鍋倉集会所</t>
  </si>
  <si>
    <t xml:space="preserve"> 新田神ﾉ沢集会所</t>
  </si>
  <si>
    <t xml:space="preserve"> 上栗林地区集会所</t>
  </si>
  <si>
    <t xml:space="preserve"> 只越福祉集会所</t>
  </si>
  <si>
    <t xml:space="preserve"> 荒川集会所</t>
  </si>
  <si>
    <t xml:space="preserve"> 外山集会所</t>
  </si>
  <si>
    <t xml:space="preserve"> 根浜集会所</t>
  </si>
  <si>
    <t xml:space="preserve"> 水海集会所</t>
  </si>
  <si>
    <t xml:space="preserve"> 大洞集会所</t>
  </si>
  <si>
    <t xml:space="preserve"> 能舟木集会所</t>
  </si>
  <si>
    <t xml:space="preserve"> 望洋ヶ丘集会所</t>
  </si>
  <si>
    <t xml:space="preserve"> 小川集会所</t>
  </si>
  <si>
    <t xml:space="preserve"> 鵜住居上集会所</t>
  </si>
  <si>
    <t xml:space="preserve"> 荻の洞集会所</t>
  </si>
  <si>
    <t xml:space="preserve"> 大只越集会所</t>
  </si>
  <si>
    <t xml:space="preserve"> 上平田集会所</t>
  </si>
  <si>
    <t xml:space="preserve"> 砂子畑集会所</t>
  </si>
  <si>
    <t xml:space="preserve"> 向定内西地区集会所</t>
  </si>
  <si>
    <t xml:space="preserve"> 山谷集会所</t>
  </si>
  <si>
    <t xml:space="preserve"> 片川集会所</t>
  </si>
  <si>
    <t xml:space="preserve"> 青ノ木集会所</t>
  </si>
  <si>
    <t xml:space="preserve"> 片岸集会所</t>
  </si>
  <si>
    <t xml:space="preserve"> 桜木町集会所</t>
  </si>
  <si>
    <t xml:space="preserve"> 東前集会所</t>
  </si>
  <si>
    <t xml:space="preserve"> 上平田ニュータウン集会所</t>
  </si>
  <si>
    <t xml:space="preserve"> 日向･新川原集会所</t>
  </si>
  <si>
    <t xml:space="preserve"> 早栃集会所</t>
  </si>
  <si>
    <t>資料：地域福祉課  （注）総数の「延人員」は毎月の被保護実員を年度ごとに集計したもの。</t>
  </si>
  <si>
    <t>資料：地域福祉課  （注）総数は毎月の被保護世帯数を年度ごとに集計したもの。</t>
  </si>
  <si>
    <t>資料：地域福祉課</t>
  </si>
  <si>
    <t>転宅資金</t>
  </si>
  <si>
    <t>計</t>
  </si>
  <si>
    <t>-</t>
  </si>
  <si>
    <t>平成１８年度</t>
  </si>
  <si>
    <t>(社福）愛恵会</t>
  </si>
  <si>
    <t>(NPO法人)釜石市身体障害者協議会</t>
  </si>
  <si>
    <t>(NPO法人)　つくし会</t>
  </si>
  <si>
    <t>　地域活動支援センター釜石</t>
  </si>
  <si>
    <t>　地域活動支援ｾﾝﾀｰ　ふるはーと</t>
  </si>
  <si>
    <t>(社福）豊心会</t>
  </si>
  <si>
    <t>野田町3-4-24</t>
  </si>
  <si>
    <t>10</t>
  </si>
  <si>
    <t>　ｸﾞﾙｰﾌﾟﾎｰﾑ　くろーばー</t>
  </si>
  <si>
    <t>　釜石保育園平田分園</t>
  </si>
  <si>
    <t>大字平田2-25-142</t>
  </si>
  <si>
    <t>19</t>
  </si>
  <si>
    <t>4</t>
  </si>
  <si>
    <t>資料：地域福祉課　　</t>
  </si>
  <si>
    <t>資料：地域福祉課（注）保育所：上中島保育所・中妻子供の家保育園・小佐野保育園・鵜住居保育</t>
  </si>
  <si>
    <t>資料：地域福祉課　</t>
  </si>
  <si>
    <t>1,811組</t>
  </si>
  <si>
    <t>4,554人</t>
  </si>
  <si>
    <t>599組</t>
  </si>
  <si>
    <t>1,409人</t>
  </si>
  <si>
    <t>1,609組</t>
  </si>
  <si>
    <t>3,844人</t>
  </si>
  <si>
    <t>133組</t>
  </si>
  <si>
    <t>279人</t>
  </si>
  <si>
    <t>資料：高齢介護福祉課　（注）派遣事業所：釜石市社会福祉協議会・愛恵会・楽山会・ニチイ学館</t>
  </si>
  <si>
    <t>資料：高齢介護福祉課</t>
  </si>
  <si>
    <t xml:space="preserve"> 佐須集会所</t>
  </si>
  <si>
    <t xml:space="preserve"> 南野田集会所</t>
  </si>
  <si>
    <t xml:space="preserve"> 荒金集会所</t>
  </si>
  <si>
    <t>所   在   地</t>
  </si>
  <si>
    <t>設置主体</t>
  </si>
  <si>
    <t>所　在　地</t>
  </si>
  <si>
    <t>設置年月日</t>
  </si>
  <si>
    <t>利　用　人　員</t>
  </si>
  <si>
    <t>本館利用者数</t>
  </si>
  <si>
    <t>体育館利用者数</t>
  </si>
  <si>
    <t>平成5年度</t>
  </si>
  <si>
    <t>保護　　停止中の世帯</t>
  </si>
  <si>
    <t>平成7年</t>
  </si>
  <si>
    <t>　-</t>
  </si>
  <si>
    <t>世帯主が働いている世帯</t>
  </si>
  <si>
    <t>その他   就業者</t>
  </si>
  <si>
    <t>貸付数</t>
  </si>
  <si>
    <t>金　額</t>
  </si>
  <si>
    <t>事業継続資金</t>
  </si>
  <si>
    <t xml:space="preserve">  -</t>
  </si>
  <si>
    <t>修学資金</t>
  </si>
  <si>
    <t>修業資金</t>
  </si>
  <si>
    <t>技能習得資金</t>
  </si>
  <si>
    <t>保護実人員３月末現在</t>
  </si>
  <si>
    <t>各年6月30日現在（単位：組合、人）</t>
  </si>
  <si>
    <t>-</t>
  </si>
  <si>
    <t>　浜町３丁目６－６</t>
  </si>
  <si>
    <t>平成19年度</t>
  </si>
  <si>
    <t>平成20年</t>
  </si>
  <si>
    <t>　　　－</t>
  </si>
  <si>
    <t>平成19年度</t>
  </si>
  <si>
    <t>　大渡町１丁目４１－２</t>
  </si>
  <si>
    <t>　上中島町２丁目１－１１</t>
  </si>
  <si>
    <t>　源太沢町１丁目４－２０</t>
  </si>
  <si>
    <t>　大字平田第６地割１２３－１</t>
  </si>
  <si>
    <t>　甲子町第２地割２３２－１４</t>
  </si>
  <si>
    <t>　甲子町第９地割２４－１６８</t>
  </si>
  <si>
    <t>　野田町１丁目４－１０</t>
  </si>
  <si>
    <t>　甲子町第１５地割３７－４</t>
  </si>
  <si>
    <t>　唐丹町字川目１９５番地</t>
  </si>
  <si>
    <t>　鵜住居町第１２地割２０－１</t>
  </si>
  <si>
    <t>　栗林町第６地割２０－１</t>
  </si>
  <si>
    <t>　只越町３丁目７－１１</t>
  </si>
  <si>
    <t>　鵜住居町第３０地割１１－７</t>
  </si>
  <si>
    <t>　鵜住居町第２２地割１－２</t>
  </si>
  <si>
    <t>　両石町第４地割３７－１</t>
  </si>
  <si>
    <t>　甲子町第８地割３４５－２</t>
  </si>
  <si>
    <t>　橋野町第６地割１６－２</t>
  </si>
  <si>
    <t>　大字釜石第１７地割６５－３７</t>
  </si>
  <si>
    <t>　小川町４丁目２－７</t>
  </si>
  <si>
    <t>　鵜住居町第１５地割２０－３</t>
  </si>
  <si>
    <t>　橋野町第３３地割３３</t>
  </si>
  <si>
    <t>　大只越町１丁目４４－1</t>
  </si>
  <si>
    <t>　大字平田第１地割１４－６</t>
  </si>
  <si>
    <t>　栗林町第２１地割１３－３</t>
  </si>
  <si>
    <t>　定内町３丁目１６－１９</t>
  </si>
  <si>
    <t>任   意</t>
  </si>
  <si>
    <t>平　成　１８　年</t>
  </si>
  <si>
    <t>男</t>
  </si>
  <si>
    <t>　唐丹町字山谷１０９番地２</t>
  </si>
  <si>
    <t>　唐丹町字片岸１７８番地１</t>
  </si>
  <si>
    <t>　橋野町第１地割３５</t>
  </si>
  <si>
    <t>　片岸町第８地割７－１</t>
  </si>
  <si>
    <t>　桜木町１丁目３－８</t>
  </si>
  <si>
    <t>　魚河岸３番１０</t>
  </si>
  <si>
    <t>　大字平田第２地割２５－４９２</t>
  </si>
  <si>
    <t>　鵜住居町第２８地割２２－３５</t>
  </si>
  <si>
    <t>　大平町２丁目８－１５</t>
  </si>
  <si>
    <t>　大字平田第９地割７４－５</t>
  </si>
  <si>
    <t>　野田町２丁目７－１２</t>
  </si>
  <si>
    <t xml:space="preserve">　唐丹町字上荒川２５７番地４ </t>
  </si>
  <si>
    <t>総　数</t>
  </si>
  <si>
    <t>就学支度資金</t>
  </si>
  <si>
    <t>住宅資金</t>
  </si>
  <si>
    <t xml:space="preserve">  -</t>
  </si>
  <si>
    <t>生活資金</t>
  </si>
  <si>
    <t>結婚資金</t>
  </si>
  <si>
    <t>就職支度資金</t>
  </si>
  <si>
    <t>（単位：件、千円）</t>
  </si>
  <si>
    <t>費用額</t>
  </si>
  <si>
    <t>無職世帯</t>
  </si>
  <si>
    <t>第３号　　　　被保険者</t>
  </si>
  <si>
    <t>資料：釜石労働基準監督署</t>
  </si>
  <si>
    <t xml:space="preserve">老齢福祉年金　　　　　　　障害基礎年金        </t>
  </si>
  <si>
    <t>産　　業　　別</t>
  </si>
  <si>
    <t>平　成　９　年</t>
  </si>
  <si>
    <t>平　成　１０　年</t>
  </si>
  <si>
    <t>平　成　１１　年</t>
  </si>
  <si>
    <t xml:space="preserve">組　合　員　数 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</si>
  <si>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</si>
  <si>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</si>
  <si>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</si>
  <si>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</si>
  <si>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</si>
  <si>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</si>
  <si>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</si>
  <si>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金融・保険業</t>
  </si>
  <si>
    <t>不動産業</t>
  </si>
  <si>
    <t>サービス業</t>
  </si>
  <si>
    <t>公務</t>
  </si>
  <si>
    <t>分類不能の産業</t>
  </si>
  <si>
    <t>組合数</t>
  </si>
  <si>
    <t xml:space="preserve">       　-　</t>
  </si>
  <si>
    <t xml:space="preserve">     　-　</t>
  </si>
  <si>
    <t xml:space="preserve">   　 　-　</t>
  </si>
  <si>
    <t>葬祭料</t>
  </si>
  <si>
    <t>新　規　求　人　数</t>
  </si>
  <si>
    <t>新　規　求　職　者　数</t>
  </si>
  <si>
    <t xml:space="preserve">就　職　者　数 </t>
  </si>
  <si>
    <t>平成6年度</t>
  </si>
  <si>
    <t xml:space="preserve">　- </t>
  </si>
  <si>
    <t>資料：釜石公共職業安定所</t>
  </si>
  <si>
    <t>年度別</t>
  </si>
  <si>
    <t>(単位：人)</t>
  </si>
  <si>
    <t>唐丹町字大曽根６７番地２</t>
  </si>
  <si>
    <t>栗林町第１３地割４－１</t>
  </si>
  <si>
    <t>両石町第２地割４３</t>
  </si>
  <si>
    <t>箱崎町第７地割６９－１１</t>
  </si>
  <si>
    <t>唐丹町字向８６番地１</t>
  </si>
  <si>
    <t>平成　6年度</t>
  </si>
  <si>
    <t>総　　　　　数</t>
  </si>
  <si>
    <t>平成8年度</t>
  </si>
  <si>
    <t>平成6年度</t>
  </si>
  <si>
    <t xml:space="preserve"> 平成7年</t>
  </si>
  <si>
    <t xml:space="preserve">   10</t>
  </si>
  <si>
    <t xml:space="preserve"> 平成8年</t>
  </si>
  <si>
    <t>第１号被保険者</t>
  </si>
  <si>
    <t>任   意</t>
  </si>
  <si>
    <t>資料：釜石公共職業安定所</t>
  </si>
  <si>
    <t xml:space="preserve">    12　　</t>
  </si>
  <si>
    <t>平成7年度</t>
  </si>
  <si>
    <t>平成8年度</t>
  </si>
  <si>
    <t>平成8年度</t>
  </si>
  <si>
    <t>　橋野町第４２地割８－１</t>
  </si>
  <si>
    <t xml:space="preserve"> 平成6年度</t>
  </si>
  <si>
    <t>平成6年度</t>
  </si>
  <si>
    <t>所属（部課名）：</t>
  </si>
  <si>
    <t>作成者：</t>
  </si>
  <si>
    <t>Tel:</t>
  </si>
  <si>
    <t>内線</t>
  </si>
  <si>
    <t xml:space="preserve">   （注）申告件数には労働時間等一般労働条件並びに安全・衛生関係を含む。</t>
  </si>
  <si>
    <t xml:space="preserve">   　 　-　</t>
  </si>
  <si>
    <t>年 度 別</t>
  </si>
  <si>
    <t xml:space="preserve"> 平成8年度</t>
  </si>
  <si>
    <t xml:space="preserve"> 10</t>
  </si>
  <si>
    <t xml:space="preserve">   （注）違反件数とは申告として受付けた事案に対し調査した結果、違反の認められた件数。</t>
  </si>
  <si>
    <t xml:space="preserve">   （注）釜石労働基準監督署管内の総数である。</t>
  </si>
  <si>
    <t>送検件数</t>
  </si>
  <si>
    <t>　 　　-</t>
  </si>
  <si>
    <t xml:space="preserve">      　-　</t>
  </si>
  <si>
    <t>資料：岩手県商工労働観光部労政能力開発課</t>
  </si>
  <si>
    <t>介護扶助</t>
  </si>
  <si>
    <t>　　　 -</t>
  </si>
  <si>
    <t>　　 -</t>
  </si>
  <si>
    <t>㈱ニチイ学館</t>
  </si>
  <si>
    <t>中妻町1-12-2</t>
  </si>
  <si>
    <t>-</t>
  </si>
  <si>
    <t>-</t>
  </si>
  <si>
    <t>　特別養護老人ホーム　あいぜんの里</t>
  </si>
  <si>
    <t xml:space="preserve">  はまゆり在宅介護支援センター</t>
  </si>
  <si>
    <t>13</t>
  </si>
  <si>
    <t>唐丹町字片岸38-10</t>
  </si>
  <si>
    <t>　-</t>
  </si>
  <si>
    <t>世帯員が働いている世帯</t>
  </si>
  <si>
    <t>年度別</t>
  </si>
  <si>
    <t xml:space="preserve">  釜石神愛幼児学園</t>
  </si>
  <si>
    <t>19</t>
  </si>
  <si>
    <t>　</t>
  </si>
  <si>
    <t>平成 6年</t>
  </si>
  <si>
    <t xml:space="preserve">47    </t>
  </si>
  <si>
    <t xml:space="preserve">154    </t>
  </si>
  <si>
    <t xml:space="preserve">30    </t>
  </si>
  <si>
    <t xml:space="preserve">75    </t>
  </si>
  <si>
    <t xml:space="preserve">19    </t>
  </si>
  <si>
    <t xml:space="preserve">    9　　</t>
  </si>
  <si>
    <t xml:space="preserve">    10　　</t>
  </si>
  <si>
    <t xml:space="preserve">    11　　</t>
  </si>
  <si>
    <t>　　　　　　　-</t>
  </si>
  <si>
    <t>　　　　　　制度に移行した。</t>
  </si>
  <si>
    <t>104  老人短期入所（ショートステイ）事業実施状況</t>
  </si>
  <si>
    <t>（単位：人、日）</t>
  </si>
  <si>
    <t>措置人員</t>
  </si>
  <si>
    <t>措置延日数</t>
  </si>
  <si>
    <t xml:space="preserve">備  　　  考   </t>
  </si>
  <si>
    <t xml:space="preserve">     清風園   </t>
  </si>
  <si>
    <t xml:space="preserve">   　仙人の里    </t>
  </si>
  <si>
    <t xml:space="preserve">  　 富美岡荘     </t>
  </si>
  <si>
    <t xml:space="preserve">263 </t>
  </si>
  <si>
    <t xml:space="preserve">   　三陸園 </t>
  </si>
  <si>
    <t xml:space="preserve">   　五葉寮  ほか </t>
  </si>
  <si>
    <t>利用者数（人）</t>
  </si>
  <si>
    <t>利用日数（日）</t>
  </si>
  <si>
    <t>平成12年度</t>
  </si>
  <si>
    <t>105  老人デイサービスセンター利用状況</t>
  </si>
  <si>
    <t>（単位：人）</t>
  </si>
  <si>
    <t>施設数</t>
  </si>
  <si>
    <t xml:space="preserve">延  べ  利  用  人  員 </t>
  </si>
  <si>
    <t xml:space="preserve">給    食 </t>
  </si>
  <si>
    <t>資料：福祉事務所</t>
  </si>
  <si>
    <t>（単位：人）</t>
  </si>
  <si>
    <t>年　度　別</t>
  </si>
  <si>
    <t>登録者数</t>
  </si>
  <si>
    <t>利用延人員</t>
  </si>
  <si>
    <t>サービス内容</t>
  </si>
  <si>
    <t>基本</t>
  </si>
  <si>
    <t>給食</t>
  </si>
  <si>
    <t>送迎</t>
  </si>
  <si>
    <t>入浴</t>
  </si>
  <si>
    <t xml:space="preserve"> 9 </t>
  </si>
  <si>
    <t xml:space="preserve"> 10 </t>
  </si>
  <si>
    <t xml:space="preserve"> 11 </t>
  </si>
  <si>
    <t>12</t>
  </si>
  <si>
    <t>訪問世帯数（件）</t>
  </si>
  <si>
    <t>訪問延回数（回）</t>
  </si>
  <si>
    <t>　</t>
  </si>
  <si>
    <t>108  移動入浴車利用状況</t>
  </si>
  <si>
    <t>派遣対象者数（人）</t>
  </si>
  <si>
    <t>派遣延べ日数（日）</t>
  </si>
  <si>
    <t>18</t>
  </si>
  <si>
    <t>資料：市民課  （注）療養諸費は、老人保健対象者を除く。</t>
  </si>
  <si>
    <t>平成6年度</t>
  </si>
  <si>
    <t>8</t>
  </si>
  <si>
    <t>資料：福祉事務所　（注）平成12年度より、介護保険制度に移行した。</t>
  </si>
  <si>
    <t>事業者名</t>
  </si>
  <si>
    <t>住所</t>
  </si>
  <si>
    <t>電話番号</t>
  </si>
  <si>
    <t>定員</t>
  </si>
  <si>
    <t>介護老人福祉施設（特別養護老人ホーム）</t>
  </si>
  <si>
    <t>　仙人の里</t>
  </si>
  <si>
    <t>甲子町7-144</t>
  </si>
  <si>
    <t>23-1022</t>
  </si>
  <si>
    <t>　あいぜんの里</t>
  </si>
  <si>
    <t>平田2-51-7</t>
  </si>
  <si>
    <t>26-6600</t>
  </si>
  <si>
    <t>介護老人保健施設（老人保健施設）</t>
  </si>
  <si>
    <t>　はまゆりケアセンター</t>
  </si>
  <si>
    <t>小佐野町4-3-7</t>
  </si>
  <si>
    <t>23-2030</t>
  </si>
  <si>
    <t>　フレールはまゆり</t>
  </si>
  <si>
    <t>小佐野町3-9-1</t>
  </si>
  <si>
    <t>介護療養型医療施設</t>
  </si>
  <si>
    <t>　せいてつ記念病院</t>
  </si>
  <si>
    <t>各年度末現在（単位：人）</t>
  </si>
  <si>
    <t>要介護1</t>
  </si>
  <si>
    <t>要介護2</t>
  </si>
  <si>
    <t>要介護3</t>
  </si>
  <si>
    <t>要介護4</t>
  </si>
  <si>
    <t>要介護5</t>
  </si>
  <si>
    <t>計</t>
  </si>
  <si>
    <t>総　　　　　数</t>
  </si>
  <si>
    <t>第１号被保険者</t>
  </si>
  <si>
    <t>第２号被保険者</t>
  </si>
  <si>
    <t>（注）転出および死亡等の資格喪失者は除く。</t>
  </si>
  <si>
    <t>各年3月分（単位：人）</t>
  </si>
  <si>
    <t>年　　別</t>
  </si>
  <si>
    <t>平成13年</t>
  </si>
  <si>
    <t>　居宅</t>
  </si>
  <si>
    <t>　施設</t>
  </si>
  <si>
    <t>介護老人福祉施設</t>
  </si>
  <si>
    <t>介護老人保健施設</t>
  </si>
  <si>
    <t>各年3月分</t>
  </si>
  <si>
    <t>実人員（人）</t>
  </si>
  <si>
    <t>利用回数</t>
  </si>
  <si>
    <t>1人当り平均</t>
  </si>
  <si>
    <t>　訪問介護</t>
  </si>
  <si>
    <t>回</t>
  </si>
  <si>
    <t>　訪問入浴介護</t>
  </si>
  <si>
    <t>　訪問看護</t>
  </si>
  <si>
    <t>　通所介護</t>
  </si>
  <si>
    <t>　通所リハビリ</t>
  </si>
  <si>
    <t>　短期入所生活介護</t>
  </si>
  <si>
    <t>日</t>
  </si>
  <si>
    <t>　短期入所療養介護</t>
  </si>
  <si>
    <t>　居宅療養管理指導</t>
  </si>
  <si>
    <t>　グループホーム</t>
  </si>
  <si>
    <t>　福祉用具貸与</t>
  </si>
  <si>
    <t>　福祉用具購入(累計)</t>
  </si>
  <si>
    <t>　住宅改修(累計)</t>
  </si>
  <si>
    <t>利　用　回　数（回）</t>
  </si>
  <si>
    <t>延　人　員（人）</t>
  </si>
  <si>
    <t>平成 6年度</t>
  </si>
  <si>
    <t>各年度3月１日現在(単位：人)</t>
  </si>
  <si>
    <t>計</t>
  </si>
  <si>
    <t>平成6年度</t>
  </si>
  <si>
    <t>施  　設　  名</t>
  </si>
  <si>
    <t xml:space="preserve">面     積 </t>
  </si>
  <si>
    <t>福祉の森児童遊園</t>
  </si>
  <si>
    <t>釜石市</t>
  </si>
  <si>
    <t>　甲子町8-178-29</t>
  </si>
  <si>
    <t>51．</t>
  </si>
  <si>
    <t>4</t>
  </si>
  <si>
    <t>.</t>
  </si>
  <si>
    <t>1</t>
  </si>
  <si>
    <t>㎡</t>
  </si>
  <si>
    <t>大    平   〃</t>
  </si>
  <si>
    <t>〃</t>
  </si>
  <si>
    <t>　大平町1-6-16</t>
  </si>
  <si>
    <t>大    橋   〃</t>
  </si>
  <si>
    <t>　甲子町1-80</t>
  </si>
  <si>
    <t>39．</t>
  </si>
  <si>
    <t>5</t>
  </si>
  <si>
    <t>13</t>
  </si>
  <si>
    <t>天 王 山   〃</t>
  </si>
  <si>
    <t>　浜町1-3-1</t>
  </si>
  <si>
    <t>大    松   〃</t>
  </si>
  <si>
    <t>　甲子町3-161-2</t>
  </si>
  <si>
    <t>52．</t>
  </si>
  <si>
    <t>12</t>
  </si>
  <si>
    <t>小    川 　〃</t>
  </si>
  <si>
    <t>　小川町1-5</t>
  </si>
  <si>
    <t>10</t>
  </si>
  <si>
    <t>大 松 西   〃</t>
  </si>
  <si>
    <t>　甲子町3-139</t>
  </si>
  <si>
    <t>60．</t>
  </si>
  <si>
    <t>7</t>
  </si>
  <si>
    <t>鈴    子 　〃</t>
  </si>
  <si>
    <t>　鈴子町31-2</t>
  </si>
  <si>
    <t>（単位：人）</t>
  </si>
  <si>
    <t>年　度　別</t>
  </si>
  <si>
    <t xml:space="preserve">一日平均利用人員      </t>
  </si>
  <si>
    <t>公的会議等</t>
  </si>
  <si>
    <t>平成6年度</t>
  </si>
  <si>
    <t xml:space="preserve">-  </t>
  </si>
  <si>
    <t xml:space="preserve">-  </t>
  </si>
  <si>
    <t>資料：老人福祉センター</t>
  </si>
  <si>
    <t>年　度　別</t>
  </si>
  <si>
    <t>総　　　数</t>
  </si>
  <si>
    <t>平成6年度</t>
  </si>
  <si>
    <t>(単位：人)</t>
  </si>
  <si>
    <t>テニスコート</t>
  </si>
  <si>
    <t>スケートリンク</t>
  </si>
  <si>
    <t>合　　　計</t>
  </si>
  <si>
    <t>平成7年度</t>
  </si>
  <si>
    <t xml:space="preserve">資料：働く婦人の家    </t>
  </si>
  <si>
    <t>施 　 設　  名</t>
  </si>
  <si>
    <t>所　   在　   地</t>
  </si>
  <si>
    <t>㎡</t>
  </si>
  <si>
    <t>（社福）釜石市社会福祉協議会</t>
  </si>
  <si>
    <t>平成9年度</t>
  </si>
  <si>
    <t>13</t>
  </si>
  <si>
    <t>平成１１年度</t>
  </si>
  <si>
    <t xml:space="preserve"> 平成9年</t>
  </si>
  <si>
    <t xml:space="preserve"> 平成9年度</t>
  </si>
  <si>
    <t>平　成　１３　年</t>
  </si>
  <si>
    <t>13</t>
  </si>
  <si>
    <t>平成13年度</t>
  </si>
  <si>
    <t>平成14年</t>
  </si>
  <si>
    <t>平成9年度</t>
  </si>
  <si>
    <t>平成9年度</t>
  </si>
  <si>
    <t>介護　　　　（補償）         給付</t>
  </si>
  <si>
    <t xml:space="preserve">   　  　-　</t>
  </si>
  <si>
    <t xml:space="preserve">       -</t>
  </si>
  <si>
    <t>　   　 -</t>
  </si>
  <si>
    <t>　 　　 -</t>
  </si>
  <si>
    <t xml:space="preserve">  -</t>
  </si>
  <si>
    <t>　　　　　　　-</t>
  </si>
  <si>
    <t xml:space="preserve">      -</t>
  </si>
  <si>
    <t>女子労働者</t>
  </si>
  <si>
    <t>勤労者家庭婦人</t>
  </si>
  <si>
    <t>その他</t>
  </si>
  <si>
    <t>　唐丹町字上荒川１４６番地２</t>
  </si>
  <si>
    <t>なし</t>
  </si>
  <si>
    <t>　　　　　　　　　　　園・釜石神愛幼児学園・釜石保育園</t>
  </si>
  <si>
    <t>（単位：件、千円）</t>
  </si>
  <si>
    <t>年　度　別</t>
  </si>
  <si>
    <t>利　　用　　者</t>
  </si>
  <si>
    <t>１世帯当たり保険税（円）</t>
  </si>
  <si>
    <t>教育扶助</t>
  </si>
  <si>
    <t>住宅扶助</t>
  </si>
  <si>
    <t>生活扶助</t>
  </si>
  <si>
    <t>総　　数</t>
  </si>
  <si>
    <t>出産扶助</t>
  </si>
  <si>
    <t>１人当たり保険税（円）</t>
  </si>
  <si>
    <t xml:space="preserve">   （注）平成12年度から厚生労働省支払分を含む。</t>
  </si>
  <si>
    <t>資料：（社）釜石市シルバー人材センター</t>
  </si>
  <si>
    <t>60歳以上</t>
  </si>
  <si>
    <t>60歳未満</t>
  </si>
  <si>
    <t>（単位：件、人）</t>
  </si>
  <si>
    <t>年金等　　　　　給付</t>
  </si>
  <si>
    <t>遺族補償　  給付　　　　（一時金）</t>
  </si>
  <si>
    <t>合　計</t>
  </si>
  <si>
    <t>　　　　-</t>
  </si>
  <si>
    <t>受給者実人員</t>
  </si>
  <si>
    <t xml:space="preserve"> 平成10年度 </t>
  </si>
  <si>
    <t>14</t>
  </si>
  <si>
    <t>平成10年度</t>
  </si>
  <si>
    <t>－</t>
  </si>
  <si>
    <t>14</t>
  </si>
  <si>
    <t>14</t>
  </si>
  <si>
    <t>平成10年度</t>
  </si>
  <si>
    <t>平　成　１４　年</t>
  </si>
  <si>
    <t xml:space="preserve">   　-</t>
  </si>
  <si>
    <t>-</t>
  </si>
  <si>
    <t>平成１４年度</t>
  </si>
  <si>
    <t>鵜住居町24-38-4</t>
  </si>
  <si>
    <t>平成19年4月1日現在</t>
  </si>
  <si>
    <t>(社福)わらび会</t>
  </si>
  <si>
    <t xml:space="preserve">  仙人の里指定通所介護事業所</t>
  </si>
  <si>
    <t>鵜住居町16-39-2</t>
  </si>
  <si>
    <t>平成14年度</t>
  </si>
  <si>
    <t>平成15年</t>
  </si>
  <si>
    <t>90  生活保護人員及び保護費</t>
  </si>
  <si>
    <t>91  世帯の労働力類型別被保護世帯数</t>
  </si>
  <si>
    <t>93  母子・寡婦福祉資金貸付状況</t>
  </si>
  <si>
    <t>92  国民健康保険</t>
  </si>
  <si>
    <t>94  国民年金加入状況</t>
  </si>
  <si>
    <t>95  国民年金受給状況</t>
  </si>
  <si>
    <t>96  労働組合数及び組合員数</t>
  </si>
  <si>
    <t>97  労働基準監督署の監督実施状況</t>
  </si>
  <si>
    <t>98  労働者災害補償保険給付別支払状況</t>
  </si>
  <si>
    <t>99  職業紹介状況</t>
  </si>
  <si>
    <t>100 雇用保険支給状況</t>
  </si>
  <si>
    <t>101  シルバー人材センターの状況（会員及び就業率）</t>
  </si>
  <si>
    <t>105　生きがいデイサービス事業利用状況（介護保険法外）</t>
  </si>
  <si>
    <t>18</t>
  </si>
  <si>
    <t xml:space="preserve">    16</t>
  </si>
  <si>
    <t xml:space="preserve">    17</t>
  </si>
  <si>
    <t xml:space="preserve">    18</t>
  </si>
  <si>
    <t xml:space="preserve"> 平成14年度</t>
  </si>
  <si>
    <t xml:space="preserve"> 18</t>
  </si>
  <si>
    <t>106　生きがい活動支援通所事業利用状況（サテライト型含）（介護保険法外）</t>
  </si>
  <si>
    <t>115  老人福祉センターの利用状況</t>
  </si>
  <si>
    <t>117  勤労者体育館利用状況</t>
  </si>
  <si>
    <t xml:space="preserve">    　-　</t>
  </si>
  <si>
    <t>102  社会福祉施設等の状況</t>
  </si>
  <si>
    <t>　　　　　　　　　　　洞関地区コミュニティ消防センター・砂子畑集会所・甲子公民館・下荒川集会所</t>
  </si>
  <si>
    <t>　　　　　　　　　　　大石林業センター・荒川集会所・向定内西地区集会所・沢田集会所・山谷集会所</t>
  </si>
  <si>
    <t xml:space="preserve"> 平成11年度 </t>
  </si>
  <si>
    <t>15</t>
  </si>
  <si>
    <t>平成11年度</t>
  </si>
  <si>
    <t xml:space="preserve">  平成11年度</t>
  </si>
  <si>
    <t xml:space="preserve">    （注）上記数値は「パート」を含む数値である。</t>
  </si>
  <si>
    <t>平成19年4月1日現在</t>
  </si>
  <si>
    <t xml:space="preserve"> 平成18年度の制度改正により、「要支援」は、「要支援1」と「要支援2」となりました。</t>
  </si>
  <si>
    <t>要支援</t>
  </si>
  <si>
    <t>(～平成17年度)</t>
  </si>
  <si>
    <t>要支援1</t>
  </si>
  <si>
    <t>(平成18年度～)</t>
  </si>
  <si>
    <t>(～平成18年)</t>
  </si>
  <si>
    <t>(平成19年～)</t>
  </si>
  <si>
    <t>(注)平成18年度の制度改正により、「要支援」は、「要支援1」と「要支援2」</t>
  </si>
  <si>
    <t xml:space="preserve">    となり、新たに「地域密着型」ｻｰﾋﾞｽを創設。</t>
  </si>
  <si>
    <t>各年度末分</t>
  </si>
  <si>
    <t>平成11年度</t>
  </si>
  <si>
    <t>　　　　　－</t>
  </si>
  <si>
    <t>資料：体育振興課　（注）平成15年3月31日で閉館</t>
  </si>
  <si>
    <t xml:space="preserve">  -</t>
  </si>
  <si>
    <t>平成１３年度</t>
  </si>
  <si>
    <t>平成１５年度</t>
  </si>
  <si>
    <t>　　　　　　　　　　　室浜公民館・大松コミュニティ消防センター・根浜集会所・唐丹公民館</t>
  </si>
  <si>
    <t>　アミーガはまゆり</t>
  </si>
  <si>
    <t>小佐野町3-9-50</t>
  </si>
  <si>
    <t>25-2600</t>
  </si>
  <si>
    <t>平成15年度</t>
  </si>
  <si>
    <t>平成16年</t>
  </si>
  <si>
    <t xml:space="preserve">基本手当支給額(千円)  </t>
  </si>
  <si>
    <t xml:space="preserve">  特別養護老人ホーム  アミーガはまゆり</t>
  </si>
  <si>
    <t>小佐野町3-9-50</t>
  </si>
  <si>
    <t>　ございしょの里デイサービスセンター</t>
  </si>
  <si>
    <t>（有）古川商事</t>
  </si>
  <si>
    <t>鵜住居町13-61-2</t>
  </si>
  <si>
    <t>　やまざき機能訓練デイサービスホーム</t>
  </si>
  <si>
    <t>鵜住居町17-4-1</t>
  </si>
  <si>
    <t>平　成　１５　年</t>
  </si>
  <si>
    <t>※</t>
  </si>
  <si>
    <t>情報通信業　※（新設）</t>
  </si>
  <si>
    <t>運輸業　※（新設）</t>
  </si>
  <si>
    <t>卸売・小売業　※（新設）</t>
  </si>
  <si>
    <t>卸売・小売業、飲食店　※（廃止）</t>
  </si>
  <si>
    <t>飲食店、宿泊業　※（新設）</t>
  </si>
  <si>
    <t>医療、福祉　※（新設）</t>
  </si>
  <si>
    <t>教育、学習支援業　※（新設）</t>
  </si>
  <si>
    <t>複合サービス業　※（新設）</t>
  </si>
  <si>
    <t>運輸・通信業　※（廃止）</t>
  </si>
  <si>
    <t xml:space="preserve"> </t>
  </si>
  <si>
    <t>資料：市民課</t>
  </si>
  <si>
    <r>
      <t>平成1</t>
    </r>
    <r>
      <rPr>
        <sz val="10.5"/>
        <rFont val="ＭＳ 明朝"/>
        <family val="1"/>
      </rPr>
      <t>4</t>
    </r>
    <r>
      <rPr>
        <sz val="10.5"/>
        <rFont val="ＭＳ 明朝"/>
        <family val="1"/>
      </rPr>
      <t>年</t>
    </r>
    <r>
      <rPr>
        <sz val="10.5"/>
        <rFont val="ＭＳ 明朝"/>
        <family val="1"/>
      </rPr>
      <t>3</t>
    </r>
    <r>
      <rPr>
        <sz val="10.5"/>
        <rFont val="ＭＳ 明朝"/>
        <family val="1"/>
      </rPr>
      <t>月に日本標準産業分類第11回改訂（14年10月適用）が行われ、</t>
    </r>
  </si>
  <si>
    <t>分類項目の見直しが行われた。</t>
  </si>
  <si>
    <t>資料：商業観光課　（注）平成14年11月末で閉鎖〔平成14年度は4月から11月までの8ヶ月分〕</t>
  </si>
  <si>
    <t>19</t>
  </si>
  <si>
    <t xml:space="preserve">    19</t>
  </si>
  <si>
    <t>平成14年度</t>
  </si>
  <si>
    <t xml:space="preserve"> 平成15年度</t>
  </si>
  <si>
    <t xml:space="preserve"> 19</t>
  </si>
  <si>
    <t xml:space="preserve">老齢福祉年金　　　　　　　障害基礎年金        </t>
  </si>
  <si>
    <t>休業補償給付</t>
  </si>
  <si>
    <t>鵜住居町13-1-4</t>
  </si>
  <si>
    <t>昭和</t>
  </si>
  <si>
    <t>37</t>
  </si>
  <si>
    <t>・</t>
  </si>
  <si>
    <t>5</t>
  </si>
  <si>
    <t>平成12年度</t>
  </si>
  <si>
    <t xml:space="preserve">  平成12年度</t>
  </si>
  <si>
    <t>16</t>
  </si>
  <si>
    <t xml:space="preserve"> 16</t>
  </si>
  <si>
    <t xml:space="preserve"> 平成12年度 </t>
  </si>
  <si>
    <t>平成12年度</t>
  </si>
  <si>
    <t>　　（注）遠野出張所取扱分は除く</t>
  </si>
  <si>
    <t>平　成　１６　年</t>
  </si>
  <si>
    <t>平成１６年度</t>
  </si>
  <si>
    <t>施  　  　設　    　名</t>
  </si>
  <si>
    <t>所　 在　 地</t>
  </si>
  <si>
    <t>定  員</t>
  </si>
  <si>
    <t>　グループホームもみじ苑</t>
  </si>
  <si>
    <t>（有）メープル</t>
  </si>
  <si>
    <t>(有）やまざき</t>
  </si>
  <si>
    <t>甲子町8-178</t>
  </si>
  <si>
    <t>釜石市</t>
  </si>
  <si>
    <t>上中島町4-2-40</t>
  </si>
  <si>
    <t>千鳥町1-1-6</t>
  </si>
  <si>
    <t>(社福)翔友</t>
  </si>
  <si>
    <t>片岸町3-28-7</t>
  </si>
  <si>
    <t>独立行政法人国立病院機構</t>
  </si>
  <si>
    <t>定内町4-7-1</t>
  </si>
  <si>
    <t>(社福)豊心会</t>
  </si>
  <si>
    <t>甲子町3-139</t>
  </si>
  <si>
    <t>子供の幸せを守る希望の会</t>
  </si>
  <si>
    <t>天神町5-17</t>
  </si>
  <si>
    <t>(社福)わらび会</t>
  </si>
  <si>
    <t>鵜住居町24-38-4</t>
  </si>
  <si>
    <t>18</t>
  </si>
  <si>
    <t xml:space="preserve"> (栗橋公民館、ふれあいセンター兼)</t>
  </si>
  <si>
    <t>705.00</t>
  </si>
  <si>
    <t>533.85</t>
  </si>
  <si>
    <t>469.94</t>
  </si>
  <si>
    <t>469.00</t>
  </si>
  <si>
    <t>57.75</t>
  </si>
  <si>
    <t>114.97</t>
  </si>
  <si>
    <t>171.04</t>
  </si>
  <si>
    <t>129.97</t>
  </si>
  <si>
    <t>375.36</t>
  </si>
  <si>
    <t>91.09</t>
  </si>
  <si>
    <t>136.64</t>
  </si>
  <si>
    <t>512.66</t>
  </si>
  <si>
    <t>95.45</t>
  </si>
  <si>
    <t>76.18</t>
  </si>
  <si>
    <t>252.10</t>
  </si>
  <si>
    <t>249.76</t>
  </si>
  <si>
    <t>61.70</t>
  </si>
  <si>
    <t>310.78</t>
  </si>
  <si>
    <t>資料：観光交流課</t>
  </si>
  <si>
    <t>221.51</t>
  </si>
  <si>
    <t>128.36</t>
  </si>
  <si>
    <t>92.74</t>
  </si>
  <si>
    <t>66.24</t>
  </si>
  <si>
    <t>66.25</t>
  </si>
  <si>
    <t>57.96</t>
  </si>
  <si>
    <t>288.17</t>
  </si>
  <si>
    <t>99.30</t>
  </si>
  <si>
    <t>49.57</t>
  </si>
  <si>
    <t>110.96</t>
  </si>
  <si>
    <t>167.28</t>
  </si>
  <si>
    <t>231.86</t>
  </si>
  <si>
    <t>86.95</t>
  </si>
  <si>
    <t>167.27</t>
  </si>
  <si>
    <t>125.87</t>
  </si>
  <si>
    <t>231.87</t>
  </si>
  <si>
    <t>102.47</t>
  </si>
  <si>
    <t>70.84</t>
  </si>
  <si>
    <t>326.27</t>
  </si>
  <si>
    <t>227.73</t>
  </si>
  <si>
    <t>231.45</t>
  </si>
  <si>
    <t>115.93</t>
  </si>
  <si>
    <t>106.00</t>
  </si>
  <si>
    <t>97.30</t>
  </si>
  <si>
    <t>64.59</t>
  </si>
  <si>
    <t xml:space="preserve"> 大平集会所</t>
  </si>
  <si>
    <t>定内町1-10-30</t>
  </si>
  <si>
    <t>(医)仁医会</t>
  </si>
  <si>
    <t>定内町1-8-10</t>
  </si>
  <si>
    <t>NPO法人　かまいし共生会</t>
  </si>
  <si>
    <t>釜石市</t>
  </si>
  <si>
    <t>　釜石市地域子育て支援センター</t>
  </si>
  <si>
    <t>　子育て支援センターわくわく広場</t>
  </si>
  <si>
    <t>16</t>
  </si>
  <si>
    <t>・介護老人福祉施設（特別養護老人ホーム）</t>
  </si>
  <si>
    <t>・認知症対応型共同生活介護（グループホーム）</t>
  </si>
  <si>
    <t>・通所介護（デイサービス）</t>
  </si>
  <si>
    <t>・通所リハビリテーション</t>
  </si>
  <si>
    <t>・在宅介護支援センター</t>
  </si>
  <si>
    <t>区　　分</t>
  </si>
  <si>
    <t>12,750件</t>
  </si>
  <si>
    <t>104　生活管理指導短期宿泊事業利用状況</t>
  </si>
  <si>
    <t>18</t>
  </si>
  <si>
    <t>資料：高齢介護福祉課　（注）実施施設：五葉寮</t>
  </si>
  <si>
    <t>資料：高齢介護福祉課　（注）実施施設：五葉寮・仙人の里・あいぜんの里</t>
  </si>
  <si>
    <t>資料：高齢介護福祉課（注）実施施設：昭和園クラブハウス・砂子渡公民館・市民文化会館</t>
  </si>
  <si>
    <t>　－　当事業は平成15年度で終了　－</t>
  </si>
  <si>
    <t>　－　当事業は平成17年度で終了　－</t>
  </si>
  <si>
    <t>107　閉じこもり等予防事業開催状況</t>
  </si>
  <si>
    <t>平成18年度</t>
  </si>
  <si>
    <t>開催回数(回)</t>
  </si>
  <si>
    <t>参加延人数(人)</t>
  </si>
  <si>
    <r>
      <t>資料：高齢介護福祉課　(注</t>
    </r>
    <r>
      <rPr>
        <sz val="10.5"/>
        <rFont val="ＭＳ 明朝"/>
        <family val="1"/>
      </rPr>
      <t>)実施施設：市民文化会館ほか</t>
    </r>
  </si>
  <si>
    <t>108　生活管理指導員派遣事業活動状況</t>
  </si>
  <si>
    <t>要支援2</t>
  </si>
  <si>
    <t>　　　 －</t>
  </si>
  <si>
    <t>平成18年度</t>
  </si>
  <si>
    <t>109　介護保険施設</t>
  </si>
  <si>
    <t>110　介護保険要介護認定者数</t>
  </si>
  <si>
    <t>　　　－</t>
  </si>
  <si>
    <t>平成19年</t>
  </si>
  <si>
    <t>　地域密着型</t>
  </si>
  <si>
    <t>111　介護保険サービス受給者数</t>
  </si>
  <si>
    <t>資料：高齢介護福祉課</t>
  </si>
  <si>
    <t>居宅介護支援</t>
  </si>
  <si>
    <t>訪問介護</t>
  </si>
  <si>
    <t>訪問入浴介護</t>
  </si>
  <si>
    <t>訪問看護</t>
  </si>
  <si>
    <t>訪問リハビリテーション</t>
  </si>
  <si>
    <t>通所介護</t>
  </si>
  <si>
    <t>平成15年度</t>
  </si>
  <si>
    <t>通所リハビリテーション</t>
  </si>
  <si>
    <t>短期入所生活介護</t>
  </si>
  <si>
    <t>短期入所療養介護</t>
  </si>
  <si>
    <t>認知症対応型共同生活介護</t>
  </si>
  <si>
    <t>特定施設入所者生活介護</t>
  </si>
  <si>
    <t>居宅介護（支援）福祉用具購入費</t>
  </si>
  <si>
    <t>居宅介護（支援）住宅改修費</t>
  </si>
  <si>
    <t>利用状況</t>
  </si>
  <si>
    <t>月平均</t>
  </si>
  <si>
    <t>平成18年度</t>
  </si>
  <si>
    <t>…②</t>
  </si>
  <si>
    <t>（②/12）</t>
  </si>
  <si>
    <t>112　介護保険居宅サービスの利用状況</t>
  </si>
  <si>
    <t>1,063件</t>
  </si>
  <si>
    <t>15,404件</t>
  </si>
  <si>
    <t>1,284件</t>
  </si>
  <si>
    <t>95,258回</t>
  </si>
  <si>
    <t>7,938回</t>
  </si>
  <si>
    <t>5,854回</t>
  </si>
  <si>
    <t>488回</t>
  </si>
  <si>
    <t>6,113回</t>
  </si>
  <si>
    <t>103  老人・身体障がい者・知的障がい者施設入所措置状況</t>
  </si>
  <si>
    <t>身体障がい者　施　設</t>
  </si>
  <si>
    <t>113  身体障がい者福祉センターの活動状況</t>
  </si>
  <si>
    <t>資料：身体障がい者福祉センター</t>
  </si>
  <si>
    <t>障がい補償  　　　　 給付　　　（一時金）</t>
  </si>
  <si>
    <t>・障がい者福祉施設</t>
  </si>
  <si>
    <t>　釜石市身体障がい者福祉センター</t>
  </si>
  <si>
    <t>　知的障がい者更生施設　大松学園</t>
  </si>
  <si>
    <t>　 知的障がい者通所更生施設　わらび学園鵜住居分園</t>
  </si>
  <si>
    <r>
      <t xml:space="preserve">  </t>
    </r>
    <r>
      <rPr>
        <sz val="9"/>
        <rFont val="ＭＳ Ｐ明朝"/>
        <family val="1"/>
      </rPr>
      <t>知的障がい者更生施設</t>
    </r>
    <r>
      <rPr>
        <sz val="11"/>
        <rFont val="ＭＳ Ｐ明朝"/>
        <family val="1"/>
      </rPr>
      <t xml:space="preserve">  大松学園</t>
    </r>
  </si>
  <si>
    <t xml:space="preserve"> 　知的障がい者通所更生施設わらび学園鵜住居分園</t>
  </si>
  <si>
    <t>509回</t>
  </si>
  <si>
    <t>3,620回</t>
  </si>
  <si>
    <t>302回</t>
  </si>
  <si>
    <t>4,034回</t>
  </si>
  <si>
    <t>336回</t>
  </si>
  <si>
    <t>0回</t>
  </si>
  <si>
    <t>9回</t>
  </si>
  <si>
    <t>1回</t>
  </si>
  <si>
    <t>24,351回</t>
  </si>
  <si>
    <t>2,029回</t>
  </si>
  <si>
    <t>8,054回</t>
  </si>
  <si>
    <t>671回</t>
  </si>
  <si>
    <t>8,320回</t>
  </si>
  <si>
    <t>693回</t>
  </si>
  <si>
    <t>14,904日</t>
  </si>
  <si>
    <t>1,242日</t>
  </si>
  <si>
    <t>16,882日</t>
  </si>
  <si>
    <t>1,407日</t>
  </si>
  <si>
    <t>1,415日</t>
  </si>
  <si>
    <t>118日</t>
  </si>
  <si>
    <t>1,234日</t>
  </si>
  <si>
    <t>103日</t>
  </si>
  <si>
    <t>134件</t>
  </si>
  <si>
    <t>11件</t>
  </si>
  <si>
    <t>274件</t>
  </si>
  <si>
    <t>23件</t>
  </si>
  <si>
    <t>0件</t>
  </si>
  <si>
    <t>4件</t>
  </si>
  <si>
    <t>254件</t>
  </si>
  <si>
    <t>21件</t>
  </si>
  <si>
    <t>174件</t>
  </si>
  <si>
    <t>15件</t>
  </si>
  <si>
    <t>211件</t>
  </si>
  <si>
    <t>18件</t>
  </si>
  <si>
    <t>平成15年度</t>
  </si>
  <si>
    <t>平成16年度</t>
  </si>
  <si>
    <t>年間利用状況</t>
  </si>
  <si>
    <t>月平均利用状況</t>
  </si>
  <si>
    <t>　訪問入浴介護</t>
  </si>
  <si>
    <t>　短期入所生活介護</t>
  </si>
  <si>
    <t>　短期入所療養介護</t>
  </si>
  <si>
    <t>　居宅介護（支援）福祉用具購入費</t>
  </si>
  <si>
    <t>　居宅介護（支援）住宅改修費</t>
  </si>
  <si>
    <t>　居宅介護支援</t>
  </si>
  <si>
    <t>　訪問介護</t>
  </si>
  <si>
    <t>　訪問看護</t>
  </si>
  <si>
    <t>　訪問リハビリテーション</t>
  </si>
  <si>
    <t>　通所介護</t>
  </si>
  <si>
    <t>　通所リハビリテーション</t>
  </si>
  <si>
    <t>　認知症対応型共同生活介護</t>
  </si>
  <si>
    <t>　特定施設入所者生活介護</t>
  </si>
  <si>
    <t>　訪問介護</t>
  </si>
  <si>
    <t>　通所リハビリテーション</t>
  </si>
  <si>
    <t>平成13年度</t>
  </si>
  <si>
    <t xml:space="preserve">  平成13年度</t>
  </si>
  <si>
    <t>17</t>
  </si>
  <si>
    <t xml:space="preserve"> 17</t>
  </si>
  <si>
    <t xml:space="preserve"> 平成13年度 </t>
  </si>
  <si>
    <t>保護施設事務費</t>
  </si>
  <si>
    <t>平成１７年度</t>
  </si>
  <si>
    <t>・老人福祉施設等</t>
  </si>
  <si>
    <t>・児童福祉施設等</t>
  </si>
  <si>
    <t>(社福)楽水会</t>
  </si>
  <si>
    <t>（社福）愛恵会</t>
  </si>
  <si>
    <t>　いきいき唐丹デイサービスセンター</t>
  </si>
  <si>
    <t>唐丹町字小白浜36-1</t>
  </si>
  <si>
    <t>18</t>
  </si>
  <si>
    <t>　介護老人福祉施設はまゆりケアセンター</t>
  </si>
  <si>
    <t>上中島町4-2-34</t>
  </si>
  <si>
    <t>　介護老人福祉施設フレールはまゆり</t>
  </si>
  <si>
    <t>12</t>
  </si>
  <si>
    <t xml:space="preserve">  釜石市老人福祉センター</t>
  </si>
  <si>
    <t>　釜石市ふれあい交流センター清風園</t>
  </si>
  <si>
    <t>釜石市（釜石市社会福祉協議会）</t>
  </si>
  <si>
    <t>甲子町8-178-30</t>
  </si>
  <si>
    <t>8</t>
  </si>
  <si>
    <r>
      <t xml:space="preserve">  </t>
    </r>
    <r>
      <rPr>
        <sz val="9"/>
        <rFont val="ＭＳ Ｐ明朝"/>
        <family val="1"/>
      </rPr>
      <t>国立病院機構釜石病院</t>
    </r>
    <r>
      <rPr>
        <sz val="11"/>
        <rFont val="ＭＳ Ｐ明朝"/>
        <family val="1"/>
      </rPr>
      <t>（しゃくなげ愛育園）</t>
    </r>
  </si>
  <si>
    <t>上中島町4-2-20</t>
  </si>
  <si>
    <t xml:space="preserve">    17　　</t>
  </si>
  <si>
    <t>293.14</t>
  </si>
  <si>
    <t>鵜住居町第１５地割２０番の１</t>
  </si>
  <si>
    <t>橋野町第３４地割１３番１２</t>
  </si>
  <si>
    <t>297.83</t>
  </si>
  <si>
    <t>甲子町第９地割３４番地４</t>
  </si>
  <si>
    <t>平成20年4月1日現在</t>
  </si>
  <si>
    <t xml:space="preserve"> 釜石市栗橋ふるさと伝承館</t>
  </si>
  <si>
    <t>64.59</t>
  </si>
  <si>
    <t>橋野町第38地割41番地1</t>
  </si>
  <si>
    <t>なし</t>
  </si>
  <si>
    <t>平成17年度</t>
  </si>
  <si>
    <t>平成18年</t>
  </si>
  <si>
    <t>平成17年度</t>
  </si>
  <si>
    <t>120,113回</t>
  </si>
  <si>
    <t>31,982回</t>
  </si>
  <si>
    <t>432件</t>
  </si>
  <si>
    <t>10,009回</t>
  </si>
  <si>
    <t>2,665回</t>
  </si>
  <si>
    <t>36件</t>
  </si>
  <si>
    <t>16,271件</t>
  </si>
  <si>
    <t>6,218回</t>
  </si>
  <si>
    <t>4,503回</t>
  </si>
  <si>
    <t>51回</t>
  </si>
  <si>
    <t>34,714回</t>
  </si>
  <si>
    <t>7,856回</t>
  </si>
  <si>
    <t>16,264日</t>
  </si>
  <si>
    <t>1,308日</t>
  </si>
  <si>
    <t>348件</t>
  </si>
  <si>
    <t>17件</t>
  </si>
  <si>
    <t>193件</t>
  </si>
  <si>
    <t>122,957回</t>
  </si>
  <si>
    <t>1,356件</t>
  </si>
  <si>
    <t>10,246回</t>
  </si>
  <si>
    <t>518回</t>
  </si>
  <si>
    <t>375回</t>
  </si>
  <si>
    <t>4回</t>
  </si>
  <si>
    <t>2,892回</t>
  </si>
  <si>
    <t>654回</t>
  </si>
  <si>
    <t>平成13年度</t>
  </si>
  <si>
    <t>平成14年度</t>
  </si>
  <si>
    <t>子育て支援センター（鵜住居）</t>
  </si>
  <si>
    <t>園庭・園舎利用</t>
  </si>
  <si>
    <t>親子サークル</t>
  </si>
  <si>
    <t>わくわく広場（甲子）</t>
  </si>
  <si>
    <t>887組</t>
  </si>
  <si>
    <t>1,839人</t>
  </si>
  <si>
    <t>296組</t>
  </si>
  <si>
    <t>666人</t>
  </si>
  <si>
    <t>1,218組</t>
  </si>
  <si>
    <t>2,794人</t>
  </si>
  <si>
    <t>429組</t>
  </si>
  <si>
    <t>977人</t>
  </si>
  <si>
    <t>1,288組</t>
  </si>
  <si>
    <t>3,034人</t>
  </si>
  <si>
    <t>114  保育所入所児童数</t>
  </si>
  <si>
    <t>115 子育て支援センタ－の利用状況</t>
  </si>
  <si>
    <t>116 児童遊園</t>
  </si>
  <si>
    <t>117  老人福祉センターの利用状況</t>
  </si>
  <si>
    <t>118  市民交流センターの利用状況</t>
  </si>
  <si>
    <t>119 根浜海岸健康福祉センター利用状況</t>
  </si>
  <si>
    <t>120 働く婦人の家利用状況</t>
  </si>
  <si>
    <t>121 市内集会所</t>
  </si>
  <si>
    <t>122 その他の集会施設</t>
  </si>
  <si>
    <t>586組</t>
  </si>
  <si>
    <t>1,386人</t>
  </si>
  <si>
    <t>1,471組</t>
  </si>
  <si>
    <t>3,355人</t>
  </si>
  <si>
    <t>592組</t>
  </si>
  <si>
    <t>1,331人</t>
  </si>
  <si>
    <t>園舎利用</t>
  </si>
  <si>
    <t>－</t>
  </si>
  <si>
    <t>－</t>
  </si>
  <si>
    <t>858組</t>
  </si>
  <si>
    <t>1,982人</t>
  </si>
  <si>
    <t>39組</t>
  </si>
  <si>
    <t>85人</t>
  </si>
  <si>
    <t>1,052組</t>
  </si>
  <si>
    <t>2,515人</t>
  </si>
  <si>
    <t>90組</t>
  </si>
  <si>
    <t>209人</t>
  </si>
  <si>
    <t>平　成　１７　年</t>
  </si>
  <si>
    <t>年　度　別</t>
  </si>
  <si>
    <t>総　　数</t>
  </si>
  <si>
    <t>利　　用　　者　　数</t>
  </si>
  <si>
    <t>利　　用　　人　　員</t>
  </si>
  <si>
    <t>６０歳以上</t>
  </si>
  <si>
    <t>６０歳未満</t>
  </si>
  <si>
    <t>公的会議等</t>
  </si>
  <si>
    <t>一日平均利用人員</t>
  </si>
  <si>
    <t>1,355日</t>
  </si>
  <si>
    <t>109日</t>
  </si>
  <si>
    <t>29件</t>
  </si>
  <si>
    <t>1件</t>
  </si>
  <si>
    <t>16件</t>
  </si>
  <si>
    <t>37．</t>
  </si>
  <si>
    <t>5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</si>
</sst>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#,##0_ ;[Red]\-#,##0\ "/>
    <numFmt numFmtId="180" formatCode="0.0_ "/>
    <numFmt numFmtId="181" formatCode="00\(\ 0\)"/>
    <numFmt numFmtId="182" formatCode="00\(00\)"/>
    <numFmt numFmtId="183" formatCode="\(ggge&quot;年&quot;m&quot;月&quot;d&quot;日&quot;\)"/>
    <numFmt numFmtId="184" formatCode="0.00_ "/>
    <numFmt numFmtId="185" formatCode="00\-0000"/>
    <numFmt numFmtId="186" formatCode="#,##0_);[Red]\(#,##0\)"/>
    <numFmt numFmtId="187" formatCode="0.E+00"/>
    <numFmt numFmtId="188" formatCode="#,##0;&quot;△ &quot;#,##0"/>
    <numFmt numFmtId="189" formatCode="#,##0&quot;件&quot;"/>
    <numFmt numFmtId="190" formatCode="#,##0&quot;回&quot;"/>
    <numFmt numFmtId="191" formatCode="#,##0&quot;日&quot;"/>
    <numFmt numFmtId="192" formatCode="#,##0_);\(#,##0\)"/>
    <numFmt numFmtId="193" formatCode="#,##0&quot;組&quot;"/>
    <numFmt numFmtId="194" formatCode="#,##0&quot;人&quot;"/>
  </numFmts>
  <fonts count="31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1"/>
      <color indexed="8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7"/>
      <name val="ＭＳ 明朝"/>
      <family val="1"/>
    </font>
    <font>
      <sz val="8.5"/>
      <name val="ＭＳ 明朝"/>
      <family val="1"/>
    </font>
    <font>
      <sz val="10"/>
      <name val="ＭＳ Ｐ明朝"/>
      <family val="1"/>
    </font>
    <font>
      <sz val="10"/>
      <color indexed="18"/>
      <name val="ＭＳ Ｐ明朝"/>
      <family val="1"/>
    </font>
    <font>
      <sz val="11"/>
      <color indexed="18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10"/>
      <name val="ＭＳ 明朝"/>
      <family val="1"/>
    </font>
    <font>
      <u val="single"/>
      <sz val="8.95"/>
      <color indexed="12"/>
      <name val="ＭＳ 明朝"/>
      <family val="1"/>
    </font>
    <font>
      <u val="single"/>
      <sz val="8.95"/>
      <color indexed="36"/>
      <name val="ＭＳ 明朝"/>
      <family val="1"/>
    </font>
    <font>
      <sz val="11"/>
      <color indexed="9"/>
      <name val="ＭＳ 明朝"/>
      <family val="1"/>
    </font>
    <font>
      <sz val="10"/>
      <name val="ＭＳ Ｐゴシック"/>
      <family val="3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618">
    <xf numFmtId="0" fontId="0" fillId="0" borderId="0" xfId="0" applyAlignment="1">
      <alignment/>
    </xf>
    <xf numFmtId="176" fontId="7" fillId="0" borderId="1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177" fontId="7" fillId="0" borderId="1" xfId="0" applyNumberFormat="1" applyFont="1" applyBorder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horizontal="left" vertical="center"/>
      <protection/>
    </xf>
    <xf numFmtId="38" fontId="7" fillId="0" borderId="0" xfId="17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38" fontId="7" fillId="0" borderId="0" xfId="17" applyFont="1" applyBorder="1" applyAlignment="1" applyProtection="1">
      <alignment horizontal="right" vertical="center"/>
      <protection/>
    </xf>
    <xf numFmtId="186" fontId="7" fillId="0" borderId="0" xfId="17" applyNumberFormat="1" applyFont="1" applyBorder="1" applyAlignment="1" applyProtection="1">
      <alignment vertical="center"/>
      <protection/>
    </xf>
    <xf numFmtId="176" fontId="7" fillId="0" borderId="0" xfId="0" applyNumberFormat="1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2" xfId="0" applyNumberFormat="1" applyFont="1" applyBorder="1" applyAlignment="1" applyProtection="1">
      <alignment horizontal="center" vertical="center" wrapText="1"/>
      <protection/>
    </xf>
    <xf numFmtId="38" fontId="7" fillId="0" borderId="1" xfId="17" applyFont="1" applyBorder="1" applyAlignment="1" applyProtection="1">
      <alignment horizontal="center" vertical="center"/>
      <protection/>
    </xf>
    <xf numFmtId="38" fontId="7" fillId="0" borderId="0" xfId="17" applyFont="1" applyBorder="1" applyAlignment="1" applyProtection="1">
      <alignment horizontal="right" vertical="center" shrinkToFit="1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7" fillId="0" borderId="3" xfId="0" applyNumberFormat="1" applyFont="1" applyBorder="1" applyAlignment="1" applyProtection="1">
      <alignment horizontal="right" vertical="center"/>
      <protection/>
    </xf>
    <xf numFmtId="0" fontId="7" fillId="0" borderId="4" xfId="0" applyNumberFormat="1" applyFont="1" applyBorder="1" applyAlignment="1" applyProtection="1">
      <alignment horizontal="center" vertical="center"/>
      <protection/>
    </xf>
    <xf numFmtId="0" fontId="7" fillId="0" borderId="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7" fillId="0" borderId="7" xfId="0" applyNumberFormat="1" applyFont="1" applyBorder="1" applyAlignment="1" applyProtection="1">
      <alignment horizontal="center" vertical="center"/>
      <protection/>
    </xf>
    <xf numFmtId="0" fontId="7" fillId="0" borderId="8" xfId="0" applyNumberFormat="1" applyFont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vertical="center"/>
      <protection/>
    </xf>
    <xf numFmtId="0" fontId="7" fillId="0" borderId="1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38" fontId="7" fillId="0" borderId="1" xfId="17" applyFont="1" applyBorder="1" applyAlignment="1" applyProtection="1">
      <alignment horizontal="right" vertical="center"/>
      <protection/>
    </xf>
    <xf numFmtId="38" fontId="7" fillId="0" borderId="0" xfId="17" applyFont="1" applyBorder="1" applyAlignment="1" applyProtection="1">
      <alignment horizontal="right" vertical="justify"/>
      <protection/>
    </xf>
    <xf numFmtId="0" fontId="7" fillId="0" borderId="0" xfId="17" applyNumberFormat="1" applyFont="1" applyBorder="1" applyAlignment="1" applyProtection="1">
      <alignment horizontal="right" vertical="center"/>
      <protection/>
    </xf>
    <xf numFmtId="38" fontId="7" fillId="0" borderId="1" xfId="17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3" xfId="0" applyNumberFormat="1" applyFont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 shrinkToFi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188" fontId="7" fillId="0" borderId="0" xfId="0" applyNumberFormat="1" applyFont="1" applyBorder="1" applyAlignment="1" applyProtection="1">
      <alignment horizontal="right" vertical="center"/>
      <protection/>
    </xf>
    <xf numFmtId="0" fontId="7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/>
      <protection/>
    </xf>
    <xf numFmtId="0" fontId="7" fillId="0" borderId="3" xfId="0" applyNumberFormat="1" applyFont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186" fontId="7" fillId="0" borderId="3" xfId="0" applyNumberFormat="1" applyFont="1" applyBorder="1" applyAlignment="1" applyProtection="1">
      <alignment/>
      <protection/>
    </xf>
    <xf numFmtId="0" fontId="7" fillId="0" borderId="3" xfId="0" applyFont="1" applyBorder="1" applyAlignment="1" applyProtection="1">
      <alignment horizontal="right"/>
      <protection/>
    </xf>
    <xf numFmtId="0" fontId="7" fillId="0" borderId="8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7" fillId="0" borderId="3" xfId="0" applyNumberFormat="1" applyFont="1" applyBorder="1" applyAlignment="1" applyProtection="1">
      <alignment horizontal="center" vertical="center"/>
      <protection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7" fillId="0" borderId="1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78" fontId="7" fillId="0" borderId="4" xfId="0" applyNumberFormat="1" applyFont="1" applyBorder="1" applyAlignment="1" applyProtection="1">
      <alignment horizontal="center" vertical="center"/>
      <protection/>
    </xf>
    <xf numFmtId="178" fontId="7" fillId="0" borderId="0" xfId="0" applyNumberFormat="1" applyFont="1" applyBorder="1" applyAlignment="1" applyProtection="1">
      <alignment horizontal="center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/>
      <protection/>
    </xf>
    <xf numFmtId="38" fontId="14" fillId="0" borderId="0" xfId="17" applyFont="1" applyBorder="1" applyAlignment="1" applyProtection="1">
      <alignment horizontal="right" vertical="center"/>
      <protection/>
    </xf>
    <xf numFmtId="38" fontId="1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left" vertical="center"/>
      <protection/>
    </xf>
    <xf numFmtId="0" fontId="7" fillId="0" borderId="10" xfId="0" applyNumberFormat="1" applyFont="1" applyBorder="1" applyAlignment="1" applyProtection="1">
      <alignment horizontal="left" vertical="center"/>
      <protection/>
    </xf>
    <xf numFmtId="0" fontId="8" fillId="0" borderId="0" xfId="0" applyNumberFormat="1" applyFont="1" applyBorder="1" applyAlignment="1" applyProtection="1">
      <alignment horizontal="center" vertical="center" shrinkToFit="1"/>
      <protection/>
    </xf>
    <xf numFmtId="0" fontId="7" fillId="0" borderId="0" xfId="0" applyNumberFormat="1" applyFont="1" applyBorder="1" applyAlignment="1" applyProtection="1">
      <alignment horizontal="right"/>
      <protection/>
    </xf>
    <xf numFmtId="38" fontId="7" fillId="0" borderId="0" xfId="17" applyNumberFormat="1" applyFont="1" applyBorder="1" applyAlignment="1" applyProtection="1">
      <alignment horizontal="right" vertical="center"/>
      <protection/>
    </xf>
    <xf numFmtId="38" fontId="7" fillId="0" borderId="0" xfId="0" applyNumberFormat="1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vertical="center"/>
      <protection/>
    </xf>
    <xf numFmtId="0" fontId="7" fillId="0" borderId="3" xfId="0" applyNumberFormat="1" applyFont="1" applyBorder="1" applyAlignment="1" applyProtection="1">
      <alignment vertical="center"/>
      <protection/>
    </xf>
    <xf numFmtId="0" fontId="7" fillId="0" borderId="4" xfId="0" applyNumberFormat="1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/>
      <protection/>
    </xf>
    <xf numFmtId="0" fontId="7" fillId="0" borderId="6" xfId="0" applyNumberFormat="1" applyFont="1" applyBorder="1" applyAlignment="1" applyProtection="1">
      <alignment horizontal="left" vertical="center"/>
      <protection/>
    </xf>
    <xf numFmtId="0" fontId="7" fillId="0" borderId="7" xfId="0" applyFont="1" applyBorder="1" applyAlignment="1" applyProtection="1">
      <alignment/>
      <protection/>
    </xf>
    <xf numFmtId="0" fontId="7" fillId="0" borderId="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2" xfId="0" applyNumberFormat="1" applyFont="1" applyBorder="1" applyAlignment="1" applyProtection="1">
      <alignment horizontal="center" vertical="center"/>
      <protection/>
    </xf>
    <xf numFmtId="0" fontId="7" fillId="0" borderId="8" xfId="0" applyNumberFormat="1" applyFont="1" applyBorder="1" applyAlignment="1" applyProtection="1">
      <alignment horizontal="center" vertical="center" shrinkToFit="1"/>
      <protection/>
    </xf>
    <xf numFmtId="0" fontId="0" fillId="0" borderId="5" xfId="0" applyFont="1" applyBorder="1" applyAlignment="1" applyProtection="1">
      <alignment vertical="center"/>
      <protection/>
    </xf>
    <xf numFmtId="38" fontId="8" fillId="0" borderId="1" xfId="17" applyFont="1" applyBorder="1" applyAlignment="1" applyProtection="1">
      <alignment vertical="center"/>
      <protection/>
    </xf>
    <xf numFmtId="38" fontId="8" fillId="0" borderId="0" xfId="17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38" fontId="8" fillId="0" borderId="0" xfId="17" applyFont="1" applyBorder="1" applyAlignment="1" applyProtection="1">
      <alignment horizontal="left" vertical="center"/>
      <protection/>
    </xf>
    <xf numFmtId="38" fontId="8" fillId="0" borderId="0" xfId="17" applyFont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 shrinkToFit="1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38" fontId="8" fillId="0" borderId="12" xfId="17" applyFont="1" applyBorder="1" applyAlignment="1" applyProtection="1">
      <alignment vertical="center"/>
      <protection/>
    </xf>
    <xf numFmtId="38" fontId="8" fillId="0" borderId="3" xfId="17" applyFont="1" applyBorder="1" applyAlignment="1" applyProtection="1">
      <alignment vertical="center"/>
      <protection/>
    </xf>
    <xf numFmtId="38" fontId="8" fillId="0" borderId="3" xfId="17" applyFont="1" applyBorder="1" applyAlignment="1" applyProtection="1">
      <alignment/>
      <protection/>
    </xf>
    <xf numFmtId="38" fontId="8" fillId="0" borderId="3" xfId="17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0" borderId="8" xfId="0" applyNumberFormat="1" applyFont="1" applyBorder="1" applyAlignment="1" applyProtection="1">
      <alignment horizontal="center" vertical="center" shrinkToFit="1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/>
      <protection/>
    </xf>
    <xf numFmtId="176" fontId="7" fillId="0" borderId="1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7" fontId="7" fillId="0" borderId="0" xfId="0" applyNumberFormat="1" applyFont="1" applyBorder="1" applyAlignment="1" applyProtection="1">
      <alignment horizontal="left"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vertical="center" shrinkToFit="1"/>
      <protection/>
    </xf>
    <xf numFmtId="49" fontId="7" fillId="0" borderId="10" xfId="0" applyNumberFormat="1" applyFont="1" applyBorder="1" applyAlignment="1" applyProtection="1">
      <alignment horizontal="center" vertical="center" shrinkToFit="1"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3" xfId="0" applyNumberFormat="1" applyFont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2" xfId="0" applyFont="1" applyBorder="1" applyAlignment="1" applyProtection="1">
      <alignment/>
      <protection/>
    </xf>
    <xf numFmtId="38" fontId="7" fillId="0" borderId="0" xfId="17" applyFont="1" applyBorder="1" applyAlignment="1" applyProtection="1">
      <alignment vertical="center" shrinkToFit="1"/>
      <protection/>
    </xf>
    <xf numFmtId="0" fontId="0" fillId="0" borderId="1" xfId="0" applyFont="1" applyBorder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38" fontId="7" fillId="0" borderId="12" xfId="17" applyFont="1" applyBorder="1" applyAlignment="1" applyProtection="1">
      <alignment vertical="center"/>
      <protection/>
    </xf>
    <xf numFmtId="38" fontId="7" fillId="0" borderId="3" xfId="17" applyFont="1" applyBorder="1" applyAlignment="1" applyProtection="1">
      <alignment vertical="center"/>
      <protection/>
    </xf>
    <xf numFmtId="38" fontId="7" fillId="0" borderId="3" xfId="17" applyFont="1" applyBorder="1" applyAlignment="1" applyProtection="1">
      <alignment vertical="center" shrinkToFit="1"/>
      <protection/>
    </xf>
    <xf numFmtId="0" fontId="0" fillId="0" borderId="1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7" fontId="14" fillId="0" borderId="1" xfId="0" applyNumberFormat="1" applyFont="1" applyBorder="1" applyAlignment="1" applyProtection="1">
      <alignment vertical="center"/>
      <protection/>
    </xf>
    <xf numFmtId="176" fontId="14" fillId="0" borderId="0" xfId="0" applyNumberFormat="1" applyFont="1" applyBorder="1" applyAlignment="1" applyProtection="1">
      <alignment vertical="center"/>
      <protection/>
    </xf>
    <xf numFmtId="179" fontId="14" fillId="0" borderId="0" xfId="17" applyNumberFormat="1" applyFont="1" applyBorder="1" applyAlignment="1" applyProtection="1">
      <alignment vertical="center"/>
      <protection/>
    </xf>
    <xf numFmtId="177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38" fontId="14" fillId="0" borderId="0" xfId="17" applyFont="1" applyBorder="1" applyAlignment="1" applyProtection="1">
      <alignment/>
      <protection/>
    </xf>
    <xf numFmtId="38" fontId="14" fillId="0" borderId="0" xfId="17" applyFont="1" applyFill="1" applyBorder="1" applyAlignment="1" applyProtection="1">
      <alignment/>
      <protection/>
    </xf>
    <xf numFmtId="179" fontId="14" fillId="0" borderId="0" xfId="17" applyNumberFormat="1" applyFont="1" applyFill="1" applyBorder="1" applyAlignment="1" applyProtection="1">
      <alignment/>
      <protection/>
    </xf>
    <xf numFmtId="179" fontId="7" fillId="0" borderId="0" xfId="17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 vertical="center" shrinkToFit="1"/>
      <protection/>
    </xf>
    <xf numFmtId="49" fontId="7" fillId="0" borderId="0" xfId="0" applyNumberFormat="1" applyFont="1" applyBorder="1" applyAlignment="1" applyProtection="1">
      <alignment horizontal="right" vertical="center"/>
      <protection/>
    </xf>
    <xf numFmtId="0" fontId="7" fillId="0" borderId="3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NumberFormat="1" applyFont="1" applyBorder="1" applyAlignment="1" applyProtection="1">
      <alignment vertical="center" wrapText="1"/>
      <protection/>
    </xf>
    <xf numFmtId="186" fontId="7" fillId="0" borderId="1" xfId="0" applyNumberFormat="1" applyFont="1" applyBorder="1" applyAlignment="1" applyProtection="1">
      <alignment vertical="center"/>
      <protection/>
    </xf>
    <xf numFmtId="186" fontId="7" fillId="0" borderId="0" xfId="0" applyNumberFormat="1" applyFont="1" applyBorder="1" applyAlignment="1" applyProtection="1">
      <alignment vertical="center"/>
      <protection/>
    </xf>
    <xf numFmtId="177" fontId="7" fillId="0" borderId="3" xfId="0" applyNumberFormat="1" applyFont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7" fillId="0" borderId="2" xfId="0" applyNumberFormat="1" applyFont="1" applyBorder="1" applyAlignment="1" applyProtection="1">
      <alignment vertical="center"/>
      <protection/>
    </xf>
    <xf numFmtId="180" fontId="7" fillId="0" borderId="0" xfId="0" applyNumberFormat="1" applyFont="1" applyBorder="1" applyAlignment="1" applyProtection="1">
      <alignment horizontal="left" vertical="center"/>
      <protection/>
    </xf>
    <xf numFmtId="49" fontId="7" fillId="0" borderId="1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 vertical="center"/>
      <protection/>
    </xf>
    <xf numFmtId="177" fontId="7" fillId="0" borderId="12" xfId="0" applyNumberFormat="1" applyFont="1" applyBorder="1" applyAlignment="1" applyProtection="1">
      <alignment vertical="center"/>
      <protection/>
    </xf>
    <xf numFmtId="180" fontId="7" fillId="0" borderId="3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6" xfId="0" applyNumberFormat="1" applyFont="1" applyBorder="1" applyAlignment="1" applyProtection="1">
      <alignment horizontal="center" vertical="center"/>
      <protection/>
    </xf>
    <xf numFmtId="0" fontId="5" fillId="0" borderId="8" xfId="0" applyNumberFormat="1" applyFont="1" applyBorder="1" applyAlignment="1" applyProtection="1">
      <alignment horizontal="center" vertical="center"/>
      <protection/>
    </xf>
    <xf numFmtId="0" fontId="5" fillId="0" borderId="5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0" fontId="5" fillId="0" borderId="2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NumberFormat="1" applyFont="1" applyBorder="1" applyAlignment="1" applyProtection="1">
      <alignment vertical="center" shrinkToFit="1"/>
      <protection/>
    </xf>
    <xf numFmtId="0" fontId="15" fillId="0" borderId="1" xfId="0" applyNumberFormat="1" applyFont="1" applyBorder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vertical="center"/>
      <protection/>
    </xf>
    <xf numFmtId="0" fontId="24" fillId="0" borderId="0" xfId="0" applyNumberFormat="1" applyFont="1" applyBorder="1" applyAlignment="1" applyProtection="1">
      <alignment vertical="center" shrinkToFit="1"/>
      <protection/>
    </xf>
    <xf numFmtId="49" fontId="15" fillId="0" borderId="0" xfId="0" applyNumberFormat="1" applyFont="1" applyBorder="1" applyAlignment="1" applyProtection="1">
      <alignment horizontal="right" vertical="center"/>
      <protection/>
    </xf>
    <xf numFmtId="0" fontId="15" fillId="0" borderId="1" xfId="0" applyNumberFormat="1" applyFont="1" applyBorder="1" applyAlignment="1" applyProtection="1">
      <alignment horizontal="lef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24" fillId="0" borderId="0" xfId="0" applyNumberFormat="1" applyFont="1" applyBorder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right" vertical="center"/>
      <protection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20" fillId="0" borderId="1" xfId="0" applyNumberFormat="1" applyFont="1" applyBorder="1" applyAlignment="1" applyProtection="1">
      <alignment horizontal="left" vertical="center"/>
      <protection/>
    </xf>
    <xf numFmtId="0" fontId="15" fillId="0" borderId="0" xfId="0" applyNumberFormat="1" applyFont="1" applyBorder="1" applyAlignment="1" applyProtection="1">
      <alignment horizontal="left" vertical="center"/>
      <protection/>
    </xf>
    <xf numFmtId="0" fontId="15" fillId="0" borderId="1" xfId="0" applyNumberFormat="1" applyFont="1" applyBorder="1" applyAlignment="1" applyProtection="1">
      <alignment vertical="center" shrinkToFit="1"/>
      <protection/>
    </xf>
    <xf numFmtId="0" fontId="15" fillId="0" borderId="0" xfId="0" applyFont="1" applyBorder="1" applyAlignment="1" applyProtection="1">
      <alignment vertical="center" shrinkToFit="1"/>
      <protection/>
    </xf>
    <xf numFmtId="0" fontId="15" fillId="0" borderId="1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1" xfId="0" applyFont="1" applyBorder="1" applyAlignment="1" applyProtection="1">
      <alignment vertical="center" shrinkToFit="1"/>
      <protection/>
    </xf>
    <xf numFmtId="0" fontId="21" fillId="0" borderId="0" xfId="0" applyFont="1" applyBorder="1" applyAlignment="1" applyProtection="1">
      <alignment/>
      <protection/>
    </xf>
    <xf numFmtId="0" fontId="22" fillId="0" borderId="0" xfId="0" applyNumberFormat="1" applyFont="1" applyBorder="1" applyAlignment="1" applyProtection="1">
      <alignment horizontal="left" vertical="center"/>
      <protection/>
    </xf>
    <xf numFmtId="0" fontId="15" fillId="0" borderId="1" xfId="0" applyNumberFormat="1" applyFont="1" applyBorder="1" applyAlignment="1" applyProtection="1">
      <alignment horizontal="left" vertical="center" shrinkToFit="1"/>
      <protection/>
    </xf>
    <xf numFmtId="0" fontId="15" fillId="0" borderId="3" xfId="0" applyNumberFormat="1" applyFont="1" applyBorder="1" applyAlignment="1" applyProtection="1">
      <alignment vertical="center"/>
      <protection/>
    </xf>
    <xf numFmtId="0" fontId="15" fillId="0" borderId="12" xfId="0" applyNumberFormat="1" applyFont="1" applyBorder="1" applyAlignment="1" applyProtection="1">
      <alignment horizontal="left" vertical="center"/>
      <protection/>
    </xf>
    <xf numFmtId="49" fontId="15" fillId="0" borderId="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77" fontId="7" fillId="0" borderId="1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 applyProtection="1">
      <alignment horizontal="center" vertical="center"/>
      <protection/>
    </xf>
    <xf numFmtId="186" fontId="7" fillId="0" borderId="1" xfId="0" applyNumberFormat="1" applyFont="1" applyBorder="1" applyAlignment="1" applyProtection="1">
      <alignment horizontal="right" vertical="center"/>
      <protection/>
    </xf>
    <xf numFmtId="186" fontId="7" fillId="0" borderId="0" xfId="0" applyNumberFormat="1" applyFont="1" applyBorder="1" applyAlignment="1" applyProtection="1">
      <alignment horizontal="right" vertical="center"/>
      <protection/>
    </xf>
    <xf numFmtId="186" fontId="7" fillId="0" borderId="3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186" fontId="7" fillId="0" borderId="0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179" fontId="7" fillId="0" borderId="0" xfId="17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Alignment="1" applyProtection="1">
      <alignment horizontal="left" vertical="center"/>
      <protection/>
    </xf>
    <xf numFmtId="176" fontId="15" fillId="0" borderId="0" xfId="0" applyNumberFormat="1" applyFont="1" applyAlignment="1" applyProtection="1">
      <alignment horizontal="center" vertical="center"/>
      <protection/>
    </xf>
    <xf numFmtId="176" fontId="7" fillId="0" borderId="5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 applyProtection="1">
      <alignment horizontal="center" vertical="center"/>
      <protection/>
    </xf>
    <xf numFmtId="176" fontId="12" fillId="0" borderId="0" xfId="0" applyNumberFormat="1" applyFont="1" applyAlignment="1" applyProtection="1">
      <alignment horizontal="right" vertical="center"/>
      <protection/>
    </xf>
    <xf numFmtId="176" fontId="7" fillId="0" borderId="0" xfId="0" applyNumberFormat="1" applyFont="1" applyAlignment="1" applyProtection="1">
      <alignment horizontal="right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right" vertical="center"/>
      <protection/>
    </xf>
    <xf numFmtId="176" fontId="7" fillId="0" borderId="3" xfId="0" applyNumberFormat="1" applyFont="1" applyBorder="1" applyAlignment="1" applyProtection="1">
      <alignment horizontal="right" vertical="center"/>
      <protection/>
    </xf>
    <xf numFmtId="176" fontId="15" fillId="0" borderId="3" xfId="0" applyNumberFormat="1" applyFont="1" applyBorder="1" applyAlignment="1" applyProtection="1">
      <alignment horizontal="center" vertical="center"/>
      <protection/>
    </xf>
    <xf numFmtId="186" fontId="7" fillId="0" borderId="1" xfId="0" applyNumberFormat="1" applyFont="1" applyBorder="1" applyAlignment="1" applyProtection="1">
      <alignment horizontal="center" vertical="center"/>
      <protection/>
    </xf>
    <xf numFmtId="186" fontId="7" fillId="0" borderId="12" xfId="0" applyNumberFormat="1" applyFont="1" applyBorder="1" applyAlignment="1" applyProtection="1">
      <alignment horizontal="center" vertical="center"/>
      <protection/>
    </xf>
    <xf numFmtId="18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8" xfId="0" applyNumberFormat="1" applyFont="1" applyBorder="1" applyAlignment="1" applyProtection="1">
      <alignment horizontal="center" vertical="center"/>
      <protection/>
    </xf>
    <xf numFmtId="176" fontId="17" fillId="0" borderId="0" xfId="0" applyNumberFormat="1" applyFont="1" applyAlignment="1" applyProtection="1">
      <alignment horizontal="left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horizontal="left" vertical="center"/>
      <protection/>
    </xf>
    <xf numFmtId="176" fontId="6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6" fontId="7" fillId="0" borderId="7" xfId="0" applyNumberFormat="1" applyFont="1" applyBorder="1" applyAlignment="1" applyProtection="1">
      <alignment horizontal="center"/>
      <protection/>
    </xf>
    <xf numFmtId="176" fontId="7" fillId="0" borderId="9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/>
    </xf>
    <xf numFmtId="176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1" xfId="0" applyNumberFormat="1" applyFont="1" applyBorder="1" applyAlignment="1" applyProtection="1">
      <alignment/>
      <protection/>
    </xf>
    <xf numFmtId="176" fontId="7" fillId="0" borderId="12" xfId="0" applyNumberFormat="1" applyFont="1" applyBorder="1" applyAlignment="1" applyProtection="1">
      <alignment/>
      <protection/>
    </xf>
    <xf numFmtId="176" fontId="7" fillId="0" borderId="3" xfId="0" applyNumberFormat="1" applyFont="1" applyBorder="1" applyAlignment="1" applyProtection="1">
      <alignment/>
      <protection/>
    </xf>
    <xf numFmtId="176" fontId="15" fillId="0" borderId="0" xfId="0" applyNumberFormat="1" applyFont="1" applyAlignment="1" applyProtection="1">
      <alignment/>
      <protection/>
    </xf>
    <xf numFmtId="177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176" fontId="7" fillId="0" borderId="0" xfId="0" applyNumberFormat="1" applyFont="1" applyAlignment="1" applyProtection="1">
      <alignment horizontal="right"/>
      <protection/>
    </xf>
    <xf numFmtId="176" fontId="7" fillId="0" borderId="23" xfId="0" applyNumberFormat="1" applyFont="1" applyBorder="1" applyAlignment="1" applyProtection="1">
      <alignment horizontal="center"/>
      <protection/>
    </xf>
    <xf numFmtId="176" fontId="7" fillId="0" borderId="24" xfId="0" applyNumberFormat="1" applyFont="1" applyBorder="1" applyAlignment="1" applyProtection="1">
      <alignment horizontal="center" vertical="center" shrinkToFit="1"/>
      <protection/>
    </xf>
    <xf numFmtId="176" fontId="7" fillId="0" borderId="25" xfId="0" applyNumberFormat="1" applyFont="1" applyBorder="1" applyAlignment="1" applyProtection="1">
      <alignment horizontal="center" vertical="center" shrinkToFit="1"/>
      <protection/>
    </xf>
    <xf numFmtId="176" fontId="7" fillId="0" borderId="26" xfId="0" applyNumberFormat="1" applyFont="1" applyBorder="1" applyAlignment="1" applyProtection="1">
      <alignment horizontal="center" vertical="center" shrinkToFit="1"/>
      <protection/>
    </xf>
    <xf numFmtId="176" fontId="7" fillId="0" borderId="9" xfId="0" applyNumberFormat="1" applyFont="1" applyBorder="1" applyAlignment="1" applyProtection="1">
      <alignment horizontal="center"/>
      <protection/>
    </xf>
    <xf numFmtId="176" fontId="7" fillId="0" borderId="2" xfId="0" applyNumberFormat="1" applyFont="1" applyBorder="1" applyAlignment="1" applyProtection="1">
      <alignment horizontal="center"/>
      <protection/>
    </xf>
    <xf numFmtId="176" fontId="7" fillId="0" borderId="4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Alignment="1" applyProtection="1">
      <alignment horizontal="center"/>
      <protection/>
    </xf>
    <xf numFmtId="176" fontId="7" fillId="0" borderId="10" xfId="0" applyNumberFormat="1" applyFont="1" applyBorder="1" applyAlignment="1" applyProtection="1">
      <alignment horizontal="left"/>
      <protection/>
    </xf>
    <xf numFmtId="176" fontId="7" fillId="0" borderId="1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 horizontal="center"/>
      <protection/>
    </xf>
    <xf numFmtId="176" fontId="7" fillId="0" borderId="1" xfId="0" applyNumberFormat="1" applyFont="1" applyBorder="1" applyAlignment="1" applyProtection="1">
      <alignment/>
      <protection/>
    </xf>
    <xf numFmtId="176" fontId="7" fillId="0" borderId="11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176" fontId="7" fillId="0" borderId="27" xfId="0" applyNumberFormat="1" applyFont="1" applyBorder="1" applyAlignment="1" applyProtection="1">
      <alignment horizontal="center" vertical="center" shrinkToFit="1"/>
      <protection/>
    </xf>
    <xf numFmtId="176" fontId="7" fillId="0" borderId="1" xfId="0" applyNumberFormat="1" applyFont="1" applyBorder="1" applyAlignment="1" applyProtection="1">
      <alignment horizontal="center" vertical="center" shrinkToFit="1"/>
      <protection/>
    </xf>
    <xf numFmtId="176" fontId="7" fillId="0" borderId="12" xfId="0" applyNumberFormat="1" applyFont="1" applyBorder="1" applyAlignment="1" applyProtection="1">
      <alignment horizontal="center" vertical="center" shrinkToFit="1"/>
      <protection/>
    </xf>
    <xf numFmtId="176" fontId="7" fillId="0" borderId="10" xfId="0" applyNumberFormat="1" applyFont="1" applyBorder="1" applyAlignment="1" applyProtection="1">
      <alignment/>
      <protection/>
    </xf>
    <xf numFmtId="176" fontId="7" fillId="0" borderId="1" xfId="0" applyNumberFormat="1" applyFont="1" applyBorder="1" applyAlignment="1" applyProtection="1">
      <alignment/>
      <protection/>
    </xf>
    <xf numFmtId="176" fontId="8" fillId="0" borderId="1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 horizontal="right"/>
      <protection/>
    </xf>
    <xf numFmtId="176" fontId="7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76" fontId="7" fillId="0" borderId="0" xfId="0" applyNumberFormat="1" applyFont="1" applyAlignment="1" applyProtection="1">
      <alignment horizontal="left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176" fontId="7" fillId="0" borderId="3" xfId="0" applyNumberFormat="1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 vertical="center" shrinkToFit="1"/>
      <protection/>
    </xf>
    <xf numFmtId="0" fontId="7" fillId="0" borderId="9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right"/>
      <protection/>
    </xf>
    <xf numFmtId="10" fontId="7" fillId="0" borderId="0" xfId="0" applyNumberFormat="1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left" vertical="center" shrinkToFit="1"/>
      <protection/>
    </xf>
    <xf numFmtId="0" fontId="7" fillId="0" borderId="10" xfId="0" applyNumberFormat="1" applyFont="1" applyBorder="1" applyAlignment="1" applyProtection="1">
      <alignment horizontal="left" vertical="center" shrinkToFit="1"/>
      <protection/>
    </xf>
    <xf numFmtId="0" fontId="7" fillId="0" borderId="0" xfId="0" applyNumberFormat="1" applyFont="1" applyBorder="1" applyAlignment="1" applyProtection="1">
      <alignment vertical="center" shrinkToFit="1"/>
      <protection/>
    </xf>
    <xf numFmtId="0" fontId="7" fillId="0" borderId="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justify" shrinkToFit="1"/>
      <protection/>
    </xf>
    <xf numFmtId="176" fontId="9" fillId="0" borderId="0" xfId="0" applyNumberFormat="1" applyFont="1" applyBorder="1" applyAlignment="1" applyProtection="1">
      <alignment horizontal="left" shrinkToFit="1"/>
      <protection/>
    </xf>
    <xf numFmtId="0" fontId="9" fillId="0" borderId="3" xfId="0" applyNumberFormat="1" applyFont="1" applyBorder="1" applyAlignment="1" applyProtection="1">
      <alignment shrinkToFit="1"/>
      <protection/>
    </xf>
    <xf numFmtId="0" fontId="7" fillId="0" borderId="4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horizontal="right"/>
      <protection/>
    </xf>
    <xf numFmtId="49" fontId="7" fillId="0" borderId="3" xfId="0" applyNumberFormat="1" applyFont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3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3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horizontal="right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178" fontId="7" fillId="0" borderId="0" xfId="0" applyNumberFormat="1" applyFont="1" applyBorder="1" applyAlignment="1" applyProtection="1">
      <alignment horizontal="right" vertical="center"/>
      <protection/>
    </xf>
    <xf numFmtId="186" fontId="7" fillId="0" borderId="3" xfId="0" applyNumberFormat="1" applyFont="1" applyBorder="1" applyAlignment="1" applyProtection="1">
      <alignment vertical="center"/>
      <protection/>
    </xf>
    <xf numFmtId="186" fontId="7" fillId="0" borderId="0" xfId="0" applyNumberFormat="1" applyFont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6" fillId="0" borderId="2" xfId="0" applyNumberFormat="1" applyFont="1" applyBorder="1" applyAlignment="1" applyProtection="1">
      <alignment vertical="center"/>
      <protection/>
    </xf>
    <xf numFmtId="188" fontId="7" fillId="0" borderId="1" xfId="0" applyNumberFormat="1" applyFont="1" applyBorder="1" applyAlignment="1" applyProtection="1">
      <alignment horizontal="right" vertical="center"/>
      <protection/>
    </xf>
    <xf numFmtId="188" fontId="7" fillId="0" borderId="0" xfId="0" applyNumberFormat="1" applyFont="1" applyAlignment="1" applyProtection="1">
      <alignment/>
      <protection/>
    </xf>
    <xf numFmtId="0" fontId="6" fillId="0" borderId="3" xfId="0" applyNumberFormat="1" applyFont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right"/>
      <protection/>
    </xf>
    <xf numFmtId="177" fontId="7" fillId="0" borderId="11" xfId="0" applyNumberFormat="1" applyFont="1" applyBorder="1" applyAlignment="1" applyProtection="1">
      <alignment horizontal="center" vertical="center"/>
      <protection/>
    </xf>
    <xf numFmtId="177" fontId="7" fillId="0" borderId="12" xfId="0" applyNumberFormat="1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/>
    </xf>
    <xf numFmtId="0" fontId="7" fillId="0" borderId="2" xfId="0" applyNumberFormat="1" applyFont="1" applyBorder="1" applyAlignment="1" applyProtection="1">
      <alignment/>
      <protection/>
    </xf>
    <xf numFmtId="0" fontId="7" fillId="0" borderId="1" xfId="0" applyNumberFormat="1" applyFont="1" applyBorder="1" applyAlignment="1" applyProtection="1">
      <alignment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Alignment="1" applyProtection="1">
      <alignment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horizontal="center"/>
      <protection/>
    </xf>
    <xf numFmtId="177" fontId="7" fillId="0" borderId="11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wrapText="1"/>
      <protection/>
    </xf>
    <xf numFmtId="49" fontId="7" fillId="0" borderId="0" xfId="0" applyNumberFormat="1" applyFont="1" applyBorder="1" applyAlignment="1" applyProtection="1">
      <alignment horizontal="right"/>
      <protection/>
    </xf>
    <xf numFmtId="49" fontId="7" fillId="0" borderId="0" xfId="0" applyNumberFormat="1" applyFont="1" applyBorder="1" applyAlignment="1" applyProtection="1">
      <alignment horizontal="left"/>
      <protection/>
    </xf>
    <xf numFmtId="183" fontId="7" fillId="0" borderId="0" xfId="0" applyNumberFormat="1" applyFont="1" applyBorder="1" applyAlignment="1" applyProtection="1">
      <alignment horizontal="right" vertical="center"/>
      <protection/>
    </xf>
    <xf numFmtId="0" fontId="7" fillId="0" borderId="4" xfId="0" applyFont="1" applyBorder="1" applyAlignment="1" applyProtection="1">
      <alignment horizontal="left"/>
      <protection/>
    </xf>
    <xf numFmtId="184" fontId="7" fillId="0" borderId="0" xfId="0" applyNumberFormat="1" applyFont="1" applyBorder="1" applyAlignment="1" applyProtection="1">
      <alignment horizontal="right" vertical="center"/>
      <protection/>
    </xf>
    <xf numFmtId="49" fontId="7" fillId="0" borderId="3" xfId="0" applyNumberFormat="1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/>
      <protection/>
    </xf>
    <xf numFmtId="183" fontId="7" fillId="0" borderId="0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/>
      <protection/>
    </xf>
    <xf numFmtId="49" fontId="7" fillId="0" borderId="1" xfId="0" applyNumberFormat="1" applyFont="1" applyBorder="1" applyAlignment="1" applyProtection="1">
      <alignment horizontal="right" vertical="center"/>
      <protection/>
    </xf>
    <xf numFmtId="185" fontId="7" fillId="0" borderId="0" xfId="0" applyNumberFormat="1" applyFont="1" applyBorder="1" applyAlignment="1" applyProtection="1">
      <alignment horizontal="center"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184" fontId="7" fillId="0" borderId="0" xfId="0" applyNumberFormat="1" applyFont="1" applyBorder="1" applyAlignment="1" applyProtection="1">
      <alignment vertical="center"/>
      <protection/>
    </xf>
    <xf numFmtId="185" fontId="12" fillId="0" borderId="0" xfId="0" applyNumberFormat="1" applyFont="1" applyBorder="1" applyAlignment="1" applyProtection="1">
      <alignment horizontal="center" vertical="center"/>
      <protection/>
    </xf>
    <xf numFmtId="49" fontId="7" fillId="0" borderId="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 horizont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179" fontId="7" fillId="0" borderId="2" xfId="17" applyNumberFormat="1" applyFont="1" applyBorder="1" applyAlignment="1" applyProtection="1">
      <alignment horizontal="right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79" fontId="7" fillId="0" borderId="12" xfId="17" applyNumberFormat="1" applyFont="1" applyBorder="1" applyAlignment="1" applyProtection="1">
      <alignment horizontal="right" vertical="center"/>
      <protection/>
    </xf>
    <xf numFmtId="0" fontId="8" fillId="0" borderId="2" xfId="0" applyNumberFormat="1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7" fillId="0" borderId="3" xfId="0" applyNumberFormat="1" applyFont="1" applyBorder="1" applyAlignment="1" applyProtection="1">
      <alignment horizontal="right"/>
      <protection/>
    </xf>
    <xf numFmtId="0" fontId="0" fillId="0" borderId="6" xfId="0" applyFont="1" applyBorder="1" applyAlignment="1" applyProtection="1">
      <alignment/>
      <protection/>
    </xf>
    <xf numFmtId="0" fontId="7" fillId="0" borderId="26" xfId="0" applyNumberFormat="1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8" fillId="0" borderId="5" xfId="0" applyNumberFormat="1" applyFont="1" applyBorder="1" applyAlignment="1" applyProtection="1">
      <alignment horizontal="center" vertical="center"/>
      <protection/>
    </xf>
    <xf numFmtId="0" fontId="8" fillId="0" borderId="7" xfId="0" applyNumberFormat="1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7" fillId="0" borderId="23" xfId="0" applyNumberFormat="1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18" fillId="0" borderId="8" xfId="0" applyNumberFormat="1" applyFont="1" applyBorder="1" applyAlignment="1" applyProtection="1">
      <alignment horizontal="center" vertical="center" wrapText="1"/>
      <protection/>
    </xf>
    <xf numFmtId="0" fontId="7" fillId="0" borderId="3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right"/>
      <protection/>
    </xf>
    <xf numFmtId="0" fontId="10" fillId="0" borderId="2" xfId="0" applyNumberFormat="1" applyFont="1" applyBorder="1" applyAlignment="1" applyProtection="1">
      <alignment horizontal="center" vertical="center" wrapText="1"/>
      <protection/>
    </xf>
    <xf numFmtId="0" fontId="10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2" xfId="0" applyNumberFormat="1" applyFont="1" applyBorder="1" applyAlignment="1" applyProtection="1">
      <alignment horizontal="center" vertical="center" wrapText="1"/>
      <protection/>
    </xf>
    <xf numFmtId="0" fontId="8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2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5" xfId="0" applyNumberFormat="1" applyFont="1" applyBorder="1" applyAlignment="1" applyProtection="1">
      <alignment horizontal="center" vertical="center" wrapText="1"/>
      <protection/>
    </xf>
    <xf numFmtId="0" fontId="7" fillId="0" borderId="7" xfId="0" applyNumberFormat="1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8" xfId="0" applyNumberFormat="1" applyFont="1" applyBorder="1" applyAlignment="1" applyProtection="1">
      <alignment horizontal="center" vertical="center" wrapText="1"/>
      <protection/>
    </xf>
    <xf numFmtId="0" fontId="9" fillId="0" borderId="4" xfId="0" applyNumberFormat="1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7" fillId="0" borderId="8" xfId="0" applyNumberFormat="1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left" vertical="center"/>
      <protection/>
    </xf>
    <xf numFmtId="0" fontId="7" fillId="0" borderId="10" xfId="0" applyNumberFormat="1" applyFont="1" applyBorder="1" applyAlignment="1" applyProtection="1">
      <alignment horizontal="left" vertical="center"/>
      <protection/>
    </xf>
    <xf numFmtId="178" fontId="7" fillId="0" borderId="4" xfId="0" applyNumberFormat="1" applyFont="1" applyBorder="1" applyAlignment="1" applyProtection="1">
      <alignment horizontal="center" vertical="center"/>
      <protection/>
    </xf>
    <xf numFmtId="38" fontId="14" fillId="0" borderId="0" xfId="17" applyFont="1" applyBorder="1" applyAlignment="1" applyProtection="1">
      <alignment horizontal="right" vertical="center"/>
      <protection/>
    </xf>
    <xf numFmtId="0" fontId="19" fillId="0" borderId="2" xfId="0" applyNumberFormat="1" applyFont="1" applyBorder="1" applyAlignment="1" applyProtection="1">
      <alignment horizontal="left" vertical="center" wrapText="1"/>
      <protection/>
    </xf>
    <xf numFmtId="0" fontId="19" fillId="0" borderId="12" xfId="0" applyNumberFormat="1" applyFont="1" applyBorder="1" applyAlignment="1" applyProtection="1">
      <alignment horizontal="left" vertical="center" wrapText="1"/>
      <protection/>
    </xf>
    <xf numFmtId="0" fontId="8" fillId="0" borderId="23" xfId="0" applyNumberFormat="1" applyFont="1" applyBorder="1" applyAlignment="1" applyProtection="1">
      <alignment horizontal="center" vertical="center" wrapText="1"/>
      <protection/>
    </xf>
    <xf numFmtId="0" fontId="8" fillId="0" borderId="26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23" xfId="0" applyNumberFormat="1" applyFont="1" applyBorder="1" applyAlignment="1" applyProtection="1">
      <alignment horizontal="center" vertical="center"/>
      <protection/>
    </xf>
    <xf numFmtId="0" fontId="7" fillId="0" borderId="12" xfId="0" applyNumberFormat="1" applyFont="1" applyBorder="1" applyAlignment="1" applyProtection="1">
      <alignment horizontal="center" vertical="center"/>
      <protection/>
    </xf>
    <xf numFmtId="0" fontId="7" fillId="0" borderId="3" xfId="0" applyNumberFormat="1" applyFont="1" applyBorder="1" applyAlignment="1" applyProtection="1">
      <alignment horizontal="center" vertical="center"/>
      <protection/>
    </xf>
    <xf numFmtId="38" fontId="7" fillId="0" borderId="1" xfId="17" applyFont="1" applyBorder="1" applyAlignment="1" applyProtection="1">
      <alignment/>
      <protection/>
    </xf>
    <xf numFmtId="38" fontId="7" fillId="0" borderId="0" xfId="17" applyFont="1" applyBorder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86" fontId="7" fillId="0" borderId="28" xfId="0" applyNumberFormat="1" applyFont="1" applyBorder="1" applyAlignment="1" applyProtection="1">
      <alignment horizontal="right" vertical="center"/>
      <protection/>
    </xf>
    <xf numFmtId="186" fontId="7" fillId="0" borderId="29" xfId="0" applyNumberFormat="1" applyFont="1" applyBorder="1" applyAlignment="1" applyProtection="1">
      <alignment horizontal="right" vertical="center"/>
      <protection/>
    </xf>
    <xf numFmtId="0" fontId="8" fillId="0" borderId="30" xfId="0" applyNumberFormat="1" applyFont="1" applyBorder="1" applyAlignment="1" applyProtection="1">
      <alignment horizontal="center" vertical="center" shrinkToFit="1"/>
      <protection/>
    </xf>
    <xf numFmtId="0" fontId="8" fillId="0" borderId="31" xfId="0" applyNumberFormat="1" applyFont="1" applyBorder="1" applyAlignment="1" applyProtection="1">
      <alignment horizontal="center" vertical="center" wrapText="1"/>
      <protection/>
    </xf>
    <xf numFmtId="0" fontId="7" fillId="0" borderId="32" xfId="0" applyNumberFormat="1" applyFont="1" applyBorder="1" applyAlignment="1" applyProtection="1">
      <alignment horizontal="center" vertical="center"/>
      <protection/>
    </xf>
    <xf numFmtId="0" fontId="7" fillId="0" borderId="33" xfId="0" applyNumberFormat="1" applyFont="1" applyBorder="1" applyAlignment="1" applyProtection="1">
      <alignment horizontal="center" vertical="center"/>
      <protection/>
    </xf>
    <xf numFmtId="0" fontId="7" fillId="0" borderId="33" xfId="0" applyNumberFormat="1" applyFont="1" applyBorder="1" applyAlignment="1" applyProtection="1">
      <alignment vertical="center"/>
      <protection/>
    </xf>
    <xf numFmtId="0" fontId="7" fillId="0" borderId="33" xfId="0" applyNumberFormat="1" applyFont="1" applyFill="1" applyBorder="1" applyAlignment="1" applyProtection="1">
      <alignment vertical="center"/>
      <protection/>
    </xf>
    <xf numFmtId="177" fontId="7" fillId="0" borderId="32" xfId="0" applyNumberFormat="1" applyFont="1" applyBorder="1" applyAlignment="1" applyProtection="1">
      <alignment horizontal="center" vertical="center"/>
      <protection/>
    </xf>
    <xf numFmtId="177" fontId="7" fillId="0" borderId="33" xfId="0" applyNumberFormat="1" applyFont="1" applyBorder="1" applyAlignment="1" applyProtection="1">
      <alignment horizontal="center" vertical="center"/>
      <protection/>
    </xf>
    <xf numFmtId="49" fontId="7" fillId="0" borderId="32" xfId="0" applyNumberFormat="1" applyFont="1" applyBorder="1" applyAlignment="1" applyProtection="1">
      <alignment horizontal="center" vertical="center"/>
      <protection/>
    </xf>
    <xf numFmtId="38" fontId="7" fillId="0" borderId="0" xfId="17" applyFont="1" applyBorder="1" applyAlignment="1" applyProtection="1">
      <alignment horizontal="right"/>
      <protection/>
    </xf>
    <xf numFmtId="38" fontId="8" fillId="0" borderId="0" xfId="17" applyFont="1" applyBorder="1" applyAlignment="1" applyProtection="1">
      <alignment horizontal="right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7" fillId="0" borderId="2" xfId="0" applyNumberFormat="1" applyFont="1" applyBorder="1" applyAlignment="1" applyProtection="1">
      <alignment horizontal="center" vertical="center"/>
      <protection/>
    </xf>
    <xf numFmtId="0" fontId="7" fillId="0" borderId="4" xfId="0" applyNumberFormat="1" applyFont="1" applyBorder="1" applyAlignment="1" applyProtection="1">
      <alignment horizontal="center" vertical="center"/>
      <protection/>
    </xf>
    <xf numFmtId="49" fontId="7" fillId="0" borderId="33" xfId="0" applyNumberFormat="1" applyFont="1" applyBorder="1" applyAlignment="1" applyProtection="1">
      <alignment horizontal="center" vertical="center"/>
      <protection/>
    </xf>
    <xf numFmtId="186" fontId="7" fillId="0" borderId="32" xfId="0" applyNumberFormat="1" applyFont="1" applyBorder="1" applyAlignment="1" applyProtection="1">
      <alignment horizontal="right" vertical="center"/>
      <protection/>
    </xf>
    <xf numFmtId="186" fontId="7" fillId="0" borderId="33" xfId="0" applyNumberFormat="1" applyFont="1" applyBorder="1" applyAlignment="1" applyProtection="1">
      <alignment horizontal="right" vertical="center"/>
      <protection/>
    </xf>
    <xf numFmtId="186" fontId="15" fillId="0" borderId="33" xfId="0" applyNumberFormat="1" applyFont="1" applyBorder="1" applyAlignment="1" applyProtection="1">
      <alignment vertical="center"/>
      <protection/>
    </xf>
    <xf numFmtId="186" fontId="7" fillId="0" borderId="34" xfId="0" applyNumberFormat="1" applyFont="1" applyBorder="1" applyAlignment="1" applyProtection="1">
      <alignment horizontal="right" vertical="center"/>
      <protection/>
    </xf>
    <xf numFmtId="186" fontId="9" fillId="0" borderId="35" xfId="0" applyNumberFormat="1" applyFont="1" applyBorder="1" applyAlignment="1" applyProtection="1">
      <alignment horizontal="center" vertical="center" wrapText="1"/>
      <protection/>
    </xf>
    <xf numFmtId="186" fontId="7" fillId="0" borderId="36" xfId="0" applyNumberFormat="1" applyFont="1" applyBorder="1" applyAlignment="1" applyProtection="1">
      <alignment horizontal="right" vertical="center"/>
      <protection/>
    </xf>
    <xf numFmtId="0" fontId="28" fillId="0" borderId="28" xfId="0" applyNumberFormat="1" applyFont="1" applyFill="1" applyBorder="1" applyAlignment="1" applyProtection="1">
      <alignment horizontal="center" vertical="center"/>
      <protection/>
    </xf>
    <xf numFmtId="177" fontId="7" fillId="0" borderId="28" xfId="0" applyNumberFormat="1" applyFont="1" applyFill="1" applyBorder="1" applyAlignment="1" applyProtection="1">
      <alignment horizontal="center" vertical="center"/>
      <protection/>
    </xf>
    <xf numFmtId="49" fontId="7" fillId="0" borderId="28" xfId="0" applyNumberFormat="1" applyFont="1" applyFill="1" applyBorder="1" applyAlignment="1" applyProtection="1">
      <alignment horizontal="center" vertical="center"/>
      <protection/>
    </xf>
    <xf numFmtId="186" fontId="7" fillId="0" borderId="28" xfId="0" applyNumberFormat="1" applyFont="1" applyFill="1" applyBorder="1" applyAlignment="1" applyProtection="1">
      <alignment horizontal="right" vertical="center"/>
      <protection/>
    </xf>
    <xf numFmtId="186" fontId="7" fillId="0" borderId="37" xfId="0" applyNumberFormat="1" applyFont="1" applyBorder="1" applyAlignment="1" applyProtection="1">
      <alignment horizontal="right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 shrinkToFi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192" fontId="7" fillId="0" borderId="36" xfId="0" applyNumberFormat="1" applyFont="1" applyBorder="1" applyAlignment="1" applyProtection="1">
      <alignment horizontal="right" vertical="center"/>
      <protection/>
    </xf>
    <xf numFmtId="192" fontId="7" fillId="0" borderId="41" xfId="0" applyNumberFormat="1" applyFont="1" applyBorder="1" applyAlignment="1" applyProtection="1">
      <alignment horizontal="right" vertical="center"/>
      <protection/>
    </xf>
    <xf numFmtId="186" fontId="15" fillId="0" borderId="33" xfId="0" applyNumberFormat="1" applyFont="1" applyBorder="1" applyAlignment="1" applyProtection="1">
      <alignment horizontal="right" vertical="center"/>
      <protection/>
    </xf>
    <xf numFmtId="186" fontId="9" fillId="0" borderId="42" xfId="0" applyNumberFormat="1" applyFont="1" applyBorder="1" applyAlignment="1" applyProtection="1">
      <alignment horizontal="center" vertical="center" wrapText="1"/>
      <protection/>
    </xf>
    <xf numFmtId="192" fontId="7" fillId="0" borderId="43" xfId="0" applyNumberFormat="1" applyFont="1" applyBorder="1" applyAlignment="1" applyProtection="1">
      <alignment horizontal="right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193" fontId="0" fillId="0" borderId="1" xfId="0" applyNumberFormat="1" applyBorder="1" applyAlignment="1" applyProtection="1">
      <alignment horizontal="right"/>
      <protection/>
    </xf>
    <xf numFmtId="194" fontId="0" fillId="0" borderId="0" xfId="0" applyNumberFormat="1" applyBorder="1" applyAlignment="1" applyProtection="1">
      <alignment horizontal="right"/>
      <protection/>
    </xf>
    <xf numFmtId="193" fontId="0" fillId="0" borderId="0" xfId="0" applyNumberFormat="1" applyBorder="1" applyAlignment="1" applyProtection="1">
      <alignment horizontal="right"/>
      <protection/>
    </xf>
    <xf numFmtId="0" fontId="7" fillId="0" borderId="5" xfId="0" applyNumberFormat="1" applyFont="1" applyBorder="1" applyAlignment="1" applyProtection="1">
      <alignment horizontal="center" vertical="center"/>
      <protection/>
    </xf>
    <xf numFmtId="0" fontId="7" fillId="0" borderId="7" xfId="0" applyNumberFormat="1" applyFont="1" applyBorder="1" applyAlignment="1" applyProtection="1">
      <alignment horizontal="center" vertical="center"/>
      <protection/>
    </xf>
    <xf numFmtId="38" fontId="7" fillId="0" borderId="0" xfId="17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7" fillId="0" borderId="8" xfId="0" applyNumberFormat="1" applyFont="1" applyBorder="1" applyAlignment="1" applyProtection="1">
      <alignment horizontal="center" vertical="center" shrinkToFit="1"/>
      <protection/>
    </xf>
    <xf numFmtId="0" fontId="14" fillId="0" borderId="4" xfId="0" applyNumberFormat="1" applyFont="1" applyBorder="1" applyAlignment="1" applyProtection="1">
      <alignment horizontal="center" vertical="center"/>
      <protection/>
    </xf>
    <xf numFmtId="0" fontId="14" fillId="0" borderId="9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23" xfId="0" applyNumberFormat="1" applyFont="1" applyBorder="1" applyAlignment="1" applyProtection="1">
      <alignment horizontal="center" vertical="center" shrinkToFit="1"/>
      <protection/>
    </xf>
    <xf numFmtId="0" fontId="7" fillId="0" borderId="26" xfId="0" applyNumberFormat="1" applyFont="1" applyBorder="1" applyAlignment="1" applyProtection="1">
      <alignment horizontal="center" vertical="center" shrinkToFit="1"/>
      <protection/>
    </xf>
    <xf numFmtId="0" fontId="0" fillId="0" borderId="11" xfId="0" applyFont="1" applyBorder="1" applyAlignment="1" applyProtection="1">
      <alignment horizontal="center"/>
      <protection/>
    </xf>
    <xf numFmtId="0" fontId="8" fillId="0" borderId="23" xfId="0" applyNumberFormat="1" applyFont="1" applyBorder="1" applyAlignment="1" applyProtection="1">
      <alignment horizontal="center" vertical="center" shrinkToFit="1"/>
      <protection/>
    </xf>
    <xf numFmtId="0" fontId="8" fillId="0" borderId="26" xfId="0" applyNumberFormat="1" applyFont="1" applyBorder="1" applyAlignment="1" applyProtection="1">
      <alignment horizontal="center" vertical="center" shrinkToFit="1"/>
      <protection/>
    </xf>
    <xf numFmtId="176" fontId="7" fillId="0" borderId="1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8" fillId="0" borderId="4" xfId="0" applyNumberFormat="1" applyFont="1" applyBorder="1" applyAlignment="1" applyProtection="1">
      <alignment horizontal="center" vertical="center" wrapText="1"/>
      <protection/>
    </xf>
    <xf numFmtId="0" fontId="8" fillId="0" borderId="3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2" xfId="0" applyNumberFormat="1" applyFont="1" applyBorder="1" applyAlignment="1" applyProtection="1">
      <alignment horizontal="center" vertical="center" shrinkToFit="1"/>
      <protection/>
    </xf>
    <xf numFmtId="0" fontId="7" fillId="0" borderId="9" xfId="0" applyNumberFormat="1" applyFont="1" applyBorder="1" applyAlignment="1" applyProtection="1">
      <alignment horizontal="center" vertical="center" shrinkToFit="1"/>
      <protection/>
    </xf>
    <xf numFmtId="0" fontId="7" fillId="0" borderId="12" xfId="0" applyNumberFormat="1" applyFont="1" applyBorder="1" applyAlignment="1" applyProtection="1">
      <alignment horizontal="center" vertical="center" shrinkToFit="1"/>
      <protection/>
    </xf>
    <xf numFmtId="0" fontId="7" fillId="0" borderId="11" xfId="0" applyNumberFormat="1" applyFont="1" applyBorder="1" applyAlignment="1" applyProtection="1">
      <alignment horizontal="center" vertical="center" shrinkToFit="1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0" fontId="5" fillId="0" borderId="5" xfId="0" applyNumberFormat="1" applyFont="1" applyBorder="1" applyAlignment="1" applyProtection="1">
      <alignment horizontal="center" vertical="center" shrinkToFit="1"/>
      <protection/>
    </xf>
    <xf numFmtId="0" fontId="5" fillId="0" borderId="6" xfId="0" applyNumberFormat="1" applyFont="1" applyBorder="1" applyAlignment="1" applyProtection="1">
      <alignment horizontal="center" vertical="center" shrinkToFit="1"/>
      <protection/>
    </xf>
    <xf numFmtId="0" fontId="5" fillId="0" borderId="7" xfId="0" applyNumberFormat="1" applyFont="1" applyBorder="1" applyAlignment="1" applyProtection="1">
      <alignment horizontal="center" vertical="center" shrinkToFit="1"/>
      <protection/>
    </xf>
    <xf numFmtId="0" fontId="8" fillId="0" borderId="3" xfId="0" applyNumberFormat="1" applyFont="1" applyBorder="1" applyAlignment="1" applyProtection="1">
      <alignment horizontal="right" vertical="center"/>
      <protection/>
    </xf>
    <xf numFmtId="186" fontId="7" fillId="0" borderId="45" xfId="0" applyNumberFormat="1" applyFont="1" applyBorder="1" applyAlignment="1" applyProtection="1">
      <alignment horizontal="center" vertical="center"/>
      <protection/>
    </xf>
    <xf numFmtId="186" fontId="7" fillId="0" borderId="46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186" fontId="7" fillId="0" borderId="1" xfId="0" applyNumberFormat="1" applyFont="1" applyBorder="1" applyAlignment="1" applyProtection="1">
      <alignment horizontal="right"/>
      <protection/>
    </xf>
    <xf numFmtId="186" fontId="15" fillId="0" borderId="28" xfId="0" applyNumberFormat="1" applyFont="1" applyBorder="1" applyAlignment="1" applyProtection="1">
      <alignment horizontal="right"/>
      <protection/>
    </xf>
    <xf numFmtId="49" fontId="7" fillId="0" borderId="1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center" vertical="center"/>
      <protection/>
    </xf>
    <xf numFmtId="0" fontId="7" fillId="0" borderId="1" xfId="0" applyNumberFormat="1" applyFont="1" applyBorder="1" applyAlignment="1" applyProtection="1">
      <alignment horizontal="center" vertical="center"/>
      <protection/>
    </xf>
    <xf numFmtId="176" fontId="7" fillId="0" borderId="5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6" xfId="0" applyNumberFormat="1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176" fontId="7" fillId="0" borderId="8" xfId="0" applyNumberFormat="1" applyFont="1" applyBorder="1" applyAlignment="1" applyProtection="1">
      <alignment horizontal="center" vertical="center"/>
      <protection/>
    </xf>
    <xf numFmtId="176" fontId="7" fillId="0" borderId="23" xfId="0" applyNumberFormat="1" applyFont="1" applyBorder="1" applyAlignment="1" applyProtection="1">
      <alignment horizontal="center" vertical="center" shrinkToFit="1"/>
      <protection/>
    </xf>
    <xf numFmtId="176" fontId="7" fillId="0" borderId="26" xfId="0" applyNumberFormat="1" applyFont="1" applyBorder="1" applyAlignment="1" applyProtection="1">
      <alignment horizontal="center" vertical="center" shrinkToFit="1"/>
      <protection/>
    </xf>
    <xf numFmtId="186" fontId="15" fillId="0" borderId="1" xfId="0" applyNumberFormat="1" applyFont="1" applyBorder="1" applyAlignment="1" applyProtection="1">
      <alignment horizontal="center" vertical="center"/>
      <protection/>
    </xf>
    <xf numFmtId="186" fontId="15" fillId="0" borderId="0" xfId="0" applyNumberFormat="1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 shrinkToFit="1"/>
      <protection/>
    </xf>
    <xf numFmtId="0" fontId="7" fillId="0" borderId="6" xfId="0" applyFont="1" applyBorder="1" applyAlignment="1" applyProtection="1">
      <alignment horizontal="center" vertical="center" shrinkToFit="1"/>
      <protection/>
    </xf>
    <xf numFmtId="179" fontId="7" fillId="0" borderId="4" xfId="17" applyNumberFormat="1" applyFont="1" applyBorder="1" applyAlignment="1" applyProtection="1">
      <alignment horizontal="right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176" fontId="7" fillId="0" borderId="5" xfId="0" applyNumberFormat="1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 horizontal="center"/>
      <protection/>
    </xf>
    <xf numFmtId="176" fontId="7" fillId="0" borderId="6" xfId="0" applyNumberFormat="1" applyFont="1" applyBorder="1" applyAlignment="1" applyProtection="1">
      <alignment horizontal="center"/>
      <protection/>
    </xf>
    <xf numFmtId="179" fontId="7" fillId="0" borderId="3" xfId="17" applyNumberFormat="1" applyFont="1" applyBorder="1" applyAlignment="1" applyProtection="1">
      <alignment horizontal="right" vertical="center"/>
      <protection/>
    </xf>
    <xf numFmtId="176" fontId="7" fillId="0" borderId="23" xfId="0" applyNumberFormat="1" applyFont="1" applyBorder="1" applyAlignment="1" applyProtection="1">
      <alignment horizontal="center" vertical="center"/>
      <protection/>
    </xf>
    <xf numFmtId="176" fontId="7" fillId="0" borderId="25" xfId="0" applyNumberFormat="1" applyFont="1" applyBorder="1" applyAlignment="1" applyProtection="1">
      <alignment horizontal="center" vertical="center"/>
      <protection/>
    </xf>
    <xf numFmtId="176" fontId="7" fillId="0" borderId="26" xfId="0" applyNumberFormat="1" applyFont="1" applyBorder="1" applyAlignment="1" applyProtection="1">
      <alignment horizontal="center" vertical="center"/>
      <protection/>
    </xf>
    <xf numFmtId="176" fontId="7" fillId="0" borderId="2" xfId="0" applyNumberFormat="1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3" xfId="0" applyFont="1" applyBorder="1" applyAlignment="1" applyProtection="1">
      <alignment horizontal="center" vertical="center" shrinkToFit="1"/>
      <protection/>
    </xf>
    <xf numFmtId="0" fontId="0" fillId="0" borderId="2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89" fontId="7" fillId="0" borderId="12" xfId="0" applyNumberFormat="1" applyFont="1" applyBorder="1" applyAlignment="1" applyProtection="1">
      <alignment horizontal="right" wrapText="1"/>
      <protection/>
    </xf>
    <xf numFmtId="189" fontId="7" fillId="0" borderId="3" xfId="0" applyNumberFormat="1" applyFont="1" applyBorder="1" applyAlignment="1" applyProtection="1">
      <alignment horizontal="right" wrapText="1"/>
      <protection/>
    </xf>
    <xf numFmtId="189" fontId="7" fillId="0" borderId="1" xfId="0" applyNumberFormat="1" applyFont="1" applyBorder="1" applyAlignment="1" applyProtection="1">
      <alignment horizontal="right" wrapText="1"/>
      <protection/>
    </xf>
    <xf numFmtId="189" fontId="7" fillId="0" borderId="0" xfId="0" applyNumberFormat="1" applyFont="1" applyBorder="1" applyAlignment="1" applyProtection="1">
      <alignment horizontal="right" wrapText="1"/>
      <protection/>
    </xf>
    <xf numFmtId="191" fontId="7" fillId="0" borderId="1" xfId="0" applyNumberFormat="1" applyFont="1" applyBorder="1" applyAlignment="1" applyProtection="1">
      <alignment horizontal="right" wrapText="1"/>
      <protection/>
    </xf>
    <xf numFmtId="191" fontId="7" fillId="0" borderId="0" xfId="0" applyNumberFormat="1" applyFont="1" applyBorder="1" applyAlignment="1" applyProtection="1">
      <alignment horizontal="right" wrapText="1"/>
      <protection/>
    </xf>
    <xf numFmtId="190" fontId="7" fillId="0" borderId="1" xfId="0" applyNumberFormat="1" applyFont="1" applyBorder="1" applyAlignment="1" applyProtection="1">
      <alignment horizontal="right" wrapText="1"/>
      <protection/>
    </xf>
    <xf numFmtId="190" fontId="7" fillId="0" borderId="0" xfId="0" applyNumberFormat="1" applyFont="1" applyBorder="1" applyAlignment="1" applyProtection="1">
      <alignment horizontal="right" wrapText="1"/>
      <protection/>
    </xf>
    <xf numFmtId="189" fontId="7" fillId="0" borderId="2" xfId="0" applyNumberFormat="1" applyFont="1" applyBorder="1" applyAlignment="1" applyProtection="1">
      <alignment horizontal="right" wrapText="1"/>
      <protection/>
    </xf>
    <xf numFmtId="189" fontId="7" fillId="0" borderId="4" xfId="0" applyNumberFormat="1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left" shrinkToFit="1"/>
      <protection/>
    </xf>
    <xf numFmtId="0" fontId="7" fillId="0" borderId="10" xfId="0" applyFont="1" applyBorder="1" applyAlignment="1" applyProtection="1">
      <alignment horizontal="left" shrinkToFit="1"/>
      <protection/>
    </xf>
    <xf numFmtId="176" fontId="7" fillId="0" borderId="0" xfId="0" applyNumberFormat="1" applyFont="1" applyBorder="1" applyAlignment="1" applyProtection="1">
      <alignment horizontal="left" shrinkToFit="1"/>
      <protection/>
    </xf>
    <xf numFmtId="176" fontId="7" fillId="0" borderId="10" xfId="0" applyNumberFormat="1" applyFont="1" applyBorder="1" applyAlignment="1" applyProtection="1">
      <alignment horizontal="left" shrinkToFit="1"/>
      <protection/>
    </xf>
    <xf numFmtId="0" fontId="7" fillId="0" borderId="0" xfId="0" applyNumberFormat="1" applyFont="1" applyBorder="1" applyAlignment="1" applyProtection="1">
      <alignment horizontal="left" vertical="center" shrinkToFit="1"/>
      <protection/>
    </xf>
    <xf numFmtId="0" fontId="7" fillId="0" borderId="10" xfId="0" applyNumberFormat="1" applyFont="1" applyBorder="1" applyAlignment="1" applyProtection="1">
      <alignment horizontal="left" vertical="center" shrinkToFit="1"/>
      <protection/>
    </xf>
    <xf numFmtId="10" fontId="7" fillId="0" borderId="0" xfId="0" applyNumberFormat="1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right"/>
      <protection/>
    </xf>
    <xf numFmtId="187" fontId="7" fillId="0" borderId="0" xfId="0" applyNumberFormat="1" applyFont="1" applyBorder="1" applyAlignment="1" applyProtection="1">
      <alignment horizontal="right"/>
      <protection/>
    </xf>
    <xf numFmtId="0" fontId="7" fillId="0" borderId="7" xfId="0" applyFont="1" applyBorder="1" applyAlignment="1" applyProtection="1">
      <alignment horizontal="center" vertical="center" shrinkToFit="1"/>
      <protection/>
    </xf>
    <xf numFmtId="0" fontId="7" fillId="0" borderId="8" xfId="0" applyFont="1" applyBorder="1" applyAlignment="1" applyProtection="1">
      <alignment horizontal="center" vertical="center" shrinkToFi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176" fontId="7" fillId="0" borderId="47" xfId="0" applyNumberFormat="1" applyFont="1" applyBorder="1" applyAlignment="1" applyProtection="1">
      <alignment horizontal="center" vertical="center"/>
      <protection/>
    </xf>
    <xf numFmtId="176" fontId="7" fillId="0" borderId="33" xfId="0" applyNumberFormat="1" applyFont="1" applyBorder="1" applyAlignment="1" applyProtection="1">
      <alignment horizontal="center" vertical="center"/>
      <protection/>
    </xf>
    <xf numFmtId="176" fontId="7" fillId="0" borderId="34" xfId="0" applyNumberFormat="1" applyFont="1" applyBorder="1" applyAlignment="1" applyProtection="1">
      <alignment horizontal="center" vertical="center"/>
      <protection/>
    </xf>
    <xf numFmtId="176" fontId="7" fillId="0" borderId="48" xfId="0" applyNumberFormat="1" applyFont="1" applyBorder="1" applyAlignment="1" applyProtection="1">
      <alignment horizontal="center" vertical="center"/>
      <protection/>
    </xf>
    <xf numFmtId="176" fontId="7" fillId="0" borderId="49" xfId="0" applyNumberFormat="1" applyFont="1" applyBorder="1" applyAlignment="1" applyProtection="1">
      <alignment horizontal="center" vertical="center"/>
      <protection/>
    </xf>
    <xf numFmtId="176" fontId="7" fillId="0" borderId="44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50" xfId="0" applyNumberFormat="1" applyFont="1" applyBorder="1" applyAlignment="1" applyProtection="1">
      <alignment horizontal="center" vertical="center"/>
      <protection/>
    </xf>
    <xf numFmtId="176" fontId="7" fillId="0" borderId="32" xfId="0" applyNumberFormat="1" applyFont="1" applyBorder="1" applyAlignment="1" applyProtection="1">
      <alignment horizontal="center" vertical="center"/>
      <protection/>
    </xf>
    <xf numFmtId="176" fontId="7" fillId="0" borderId="37" xfId="0" applyNumberFormat="1" applyFont="1" applyBorder="1" applyAlignment="1" applyProtection="1">
      <alignment horizontal="center" vertical="center"/>
      <protection/>
    </xf>
    <xf numFmtId="193" fontId="0" fillId="0" borderId="0" xfId="0" applyNumberFormat="1" applyBorder="1" applyAlignment="1" applyProtection="1">
      <alignment horizontal="right"/>
      <protection/>
    </xf>
    <xf numFmtId="194" fontId="0" fillId="0" borderId="0" xfId="0" applyNumberFormat="1" applyBorder="1" applyAlignment="1" applyProtection="1">
      <alignment horizontal="right"/>
      <protection/>
    </xf>
    <xf numFmtId="0" fontId="0" fillId="0" borderId="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6" xfId="0" applyBorder="1" applyAlignment="1" applyProtection="1">
      <alignment horizontal="center"/>
      <protection/>
    </xf>
    <xf numFmtId="177" fontId="7" fillId="0" borderId="0" xfId="0" applyNumberFormat="1" applyFont="1" applyBorder="1" applyAlignment="1" applyProtection="1">
      <alignment horizontal="center" vertical="center"/>
      <protection/>
    </xf>
    <xf numFmtId="0" fontId="7" fillId="0" borderId="4" xfId="0" applyNumberFormat="1" applyFont="1" applyBorder="1" applyAlignment="1" applyProtection="1">
      <alignment horizontal="center" vertical="center" wrapText="1"/>
      <protection/>
    </xf>
    <xf numFmtId="0" fontId="7" fillId="0" borderId="3" xfId="0" applyNumberFormat="1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/>
      <protection/>
    </xf>
    <xf numFmtId="186" fontId="7" fillId="0" borderId="1" xfId="0" applyNumberFormat="1" applyFont="1" applyBorder="1" applyAlignment="1" applyProtection="1">
      <alignment horizontal="center" vertical="center"/>
      <protection/>
    </xf>
    <xf numFmtId="186" fontId="7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0" fontId="7" fillId="0" borderId="11" xfId="0" applyNumberFormat="1" applyFont="1" applyBorder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 horizontal="left" vertical="center"/>
      <protection/>
    </xf>
    <xf numFmtId="0" fontId="7" fillId="0" borderId="4" xfId="0" applyNumberFormat="1" applyFont="1" applyBorder="1" applyAlignment="1" applyProtection="1">
      <alignment horizontal="left"/>
      <protection/>
    </xf>
    <xf numFmtId="0" fontId="7" fillId="0" borderId="3" xfId="0" applyNumberFormat="1" applyFont="1" applyBorder="1" applyAlignment="1" applyProtection="1">
      <alignment horizontal="left"/>
      <protection/>
    </xf>
    <xf numFmtId="0" fontId="7" fillId="0" borderId="3" xfId="0" applyNumberFormat="1" applyFont="1" applyBorder="1" applyAlignment="1" applyProtection="1">
      <alignment horizontal="left" vertical="center"/>
      <protection/>
    </xf>
    <xf numFmtId="0" fontId="12" fillId="0" borderId="0" xfId="0" applyNumberFormat="1" applyFont="1" applyBorder="1" applyAlignment="1" applyProtection="1">
      <alignment horizontal="left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3</xdr:row>
      <xdr:rowOff>19050</xdr:rowOff>
    </xdr:from>
    <xdr:to>
      <xdr:col>30</xdr:col>
      <xdr:colOff>704850</xdr:colOff>
      <xdr:row>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0" y="504825"/>
          <a:ext cx="13906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強 　制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97"/>
  <sheetViews>
    <sheetView zoomScaleSheetLayoutView="100" workbookViewId="0" topLeftCell="A1">
      <selection activeCell="H54" sqref="H54"/>
    </sheetView>
  </sheetViews>
  <sheetFormatPr defaultColWidth="9.875" defaultRowHeight="12.75"/>
  <cols>
    <col min="1" max="3" width="8.875" style="17" customWidth="1"/>
    <col min="4" max="4" width="1.75390625" style="17" customWidth="1"/>
    <col min="5" max="5" width="8.875" style="17" customWidth="1"/>
    <col min="6" max="6" width="8.75390625" style="17" customWidth="1"/>
    <col min="7" max="7" width="1.875" style="17" customWidth="1"/>
    <col min="8" max="8" width="8.875" style="17" customWidth="1"/>
    <col min="9" max="9" width="8.375" style="17" customWidth="1"/>
    <col min="10" max="10" width="1.37890625" style="17" customWidth="1"/>
    <col min="11" max="11" width="8.875" style="17" customWidth="1"/>
    <col min="12" max="12" width="9.875" style="17" customWidth="1"/>
    <col min="13" max="13" width="8.875" style="8" customWidth="1"/>
    <col min="14" max="14" width="9.875" style="8" customWidth="1"/>
    <col min="15" max="16" width="8.25390625" style="8" customWidth="1"/>
    <col min="17" max="17" width="8.25390625" style="8" hidden="1" customWidth="1"/>
    <col min="18" max="18" width="8.125" style="8" hidden="1" customWidth="1"/>
    <col min="19" max="19" width="7.75390625" style="8" hidden="1" customWidth="1"/>
    <col min="20" max="20" width="9.75390625" style="8" hidden="1" customWidth="1"/>
    <col min="21" max="21" width="6.375" style="8" hidden="1" customWidth="1"/>
    <col min="22" max="22" width="1.75390625" style="8" hidden="1" customWidth="1"/>
    <col min="23" max="23" width="11.00390625" style="8" hidden="1" customWidth="1"/>
    <col min="24" max="24" width="8.25390625" style="8" hidden="1" customWidth="1"/>
    <col min="25" max="25" width="7.75390625" style="8" hidden="1" customWidth="1"/>
    <col min="26" max="26" width="10.75390625" style="8" hidden="1" customWidth="1"/>
    <col min="27" max="27" width="7.75390625" style="8" hidden="1" customWidth="1"/>
    <col min="28" max="28" width="10.75390625" style="8" hidden="1" customWidth="1"/>
    <col min="29" max="30" width="10.75390625" style="8" customWidth="1"/>
    <col min="31" max="31" width="7.75390625" style="8" customWidth="1"/>
    <col min="32" max="32" width="10.75390625" style="8" customWidth="1"/>
    <col min="33" max="33" width="7.375" style="8" customWidth="1"/>
    <col min="34" max="34" width="10.75390625" style="8" customWidth="1"/>
    <col min="35" max="35" width="8.75390625" style="8" customWidth="1"/>
    <col min="36" max="36" width="11.00390625" style="8" customWidth="1"/>
    <col min="37" max="37" width="8.75390625" style="8" customWidth="1"/>
    <col min="38" max="16384" width="10.75390625" style="8" customWidth="1"/>
  </cols>
  <sheetData>
    <row r="1" spans="1:22" ht="13.5" customHeight="1">
      <c r="A1" s="16" t="s">
        <v>764</v>
      </c>
      <c r="N1" s="17"/>
      <c r="O1" s="17"/>
      <c r="P1" s="17"/>
      <c r="Q1" s="17"/>
      <c r="R1" s="17"/>
      <c r="S1" s="17"/>
      <c r="T1" s="17"/>
      <c r="U1" s="17"/>
      <c r="V1" s="17"/>
    </row>
    <row r="2" spans="13:37" ht="13.5" customHeight="1">
      <c r="M2" s="18"/>
      <c r="N2" s="18"/>
      <c r="O2" s="18"/>
      <c r="P2" s="18"/>
      <c r="U2" s="18"/>
      <c r="V2" s="18"/>
      <c r="W2" s="18"/>
      <c r="X2" s="18"/>
      <c r="Y2" s="18"/>
      <c r="AG2" s="18"/>
      <c r="AK2" s="19" t="s">
        <v>74</v>
      </c>
    </row>
    <row r="3" spans="1:38" ht="15" customHeight="1">
      <c r="A3" s="457" t="s">
        <v>72</v>
      </c>
      <c r="B3" s="483" t="s">
        <v>733</v>
      </c>
      <c r="C3" s="455"/>
      <c r="D3" s="484"/>
      <c r="E3" s="483" t="s">
        <v>732</v>
      </c>
      <c r="F3" s="455"/>
      <c r="G3" s="484"/>
      <c r="H3" s="483" t="s">
        <v>731</v>
      </c>
      <c r="I3" s="455"/>
      <c r="J3" s="484"/>
      <c r="K3" s="418" t="s">
        <v>730</v>
      </c>
      <c r="L3" s="418"/>
      <c r="M3" s="418" t="s">
        <v>97</v>
      </c>
      <c r="N3" s="418"/>
      <c r="O3" s="418" t="s">
        <v>734</v>
      </c>
      <c r="P3" s="418"/>
      <c r="Y3" s="483" t="s">
        <v>98</v>
      </c>
      <c r="Z3" s="484"/>
      <c r="AC3" s="483" t="s">
        <v>98</v>
      </c>
      <c r="AD3" s="484"/>
      <c r="AE3" s="483" t="s">
        <v>99</v>
      </c>
      <c r="AF3" s="484"/>
      <c r="AG3" s="483" t="s">
        <v>514</v>
      </c>
      <c r="AH3" s="484"/>
      <c r="AI3" s="430" t="s">
        <v>1065</v>
      </c>
      <c r="AJ3" s="428" t="s">
        <v>386</v>
      </c>
      <c r="AK3" s="426" t="s">
        <v>73</v>
      </c>
      <c r="AL3" s="25"/>
    </row>
    <row r="4" spans="1:38" ht="15" customHeight="1">
      <c r="A4" s="417"/>
      <c r="B4" s="21" t="s">
        <v>71</v>
      </c>
      <c r="C4" s="483" t="s">
        <v>70</v>
      </c>
      <c r="D4" s="484"/>
      <c r="E4" s="24" t="s">
        <v>71</v>
      </c>
      <c r="F4" s="483" t="s">
        <v>70</v>
      </c>
      <c r="G4" s="484"/>
      <c r="H4" s="24" t="s">
        <v>71</v>
      </c>
      <c r="I4" s="483" t="s">
        <v>70</v>
      </c>
      <c r="J4" s="484"/>
      <c r="K4" s="24" t="s">
        <v>71</v>
      </c>
      <c r="L4" s="24" t="s">
        <v>70</v>
      </c>
      <c r="M4" s="24" t="s">
        <v>100</v>
      </c>
      <c r="N4" s="24" t="s">
        <v>70</v>
      </c>
      <c r="O4" s="24" t="s">
        <v>100</v>
      </c>
      <c r="P4" s="24" t="s">
        <v>70</v>
      </c>
      <c r="Y4" s="21" t="s">
        <v>100</v>
      </c>
      <c r="Z4" s="24" t="s">
        <v>70</v>
      </c>
      <c r="AC4" s="21" t="s">
        <v>100</v>
      </c>
      <c r="AD4" s="24" t="s">
        <v>70</v>
      </c>
      <c r="AE4" s="24" t="s">
        <v>100</v>
      </c>
      <c r="AF4" s="24" t="s">
        <v>70</v>
      </c>
      <c r="AG4" s="24" t="s">
        <v>100</v>
      </c>
      <c r="AH4" s="24" t="s">
        <v>70</v>
      </c>
      <c r="AI4" s="431"/>
      <c r="AJ4" s="429"/>
      <c r="AK4" s="427"/>
      <c r="AL4" s="25"/>
    </row>
    <row r="5" spans="1:37" ht="12" customHeight="1">
      <c r="A5" s="26" t="s">
        <v>69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18"/>
      <c r="N5" s="18"/>
      <c r="O5" s="18"/>
      <c r="P5" s="18"/>
      <c r="X5" s="18"/>
      <c r="Y5" s="18"/>
      <c r="Z5" s="18"/>
      <c r="AC5" s="18"/>
      <c r="AD5" s="18"/>
      <c r="AE5" s="18"/>
      <c r="AF5" s="18"/>
      <c r="AG5" s="18"/>
      <c r="AH5" s="18"/>
      <c r="AI5" s="20"/>
      <c r="AJ5" s="18"/>
      <c r="AK5" s="7" t="s">
        <v>101</v>
      </c>
    </row>
    <row r="6" spans="1:37" ht="0.75" customHeight="1" hidden="1">
      <c r="A6" s="29" t="s">
        <v>373</v>
      </c>
      <c r="B6" s="30">
        <v>3507</v>
      </c>
      <c r="C6" s="9">
        <v>301080</v>
      </c>
      <c r="D6" s="9"/>
      <c r="E6" s="9">
        <v>3359</v>
      </c>
      <c r="F6" s="9">
        <v>145233</v>
      </c>
      <c r="G6" s="9"/>
      <c r="H6" s="31">
        <v>2619</v>
      </c>
      <c r="I6" s="9">
        <v>25315</v>
      </c>
      <c r="J6" s="9"/>
      <c r="K6" s="9">
        <v>360</v>
      </c>
      <c r="L6" s="9">
        <v>2323</v>
      </c>
      <c r="M6" s="9">
        <v>2641</v>
      </c>
      <c r="N6" s="9">
        <v>121844</v>
      </c>
      <c r="O6" s="32" t="s">
        <v>376</v>
      </c>
      <c r="P6" s="32" t="s">
        <v>376</v>
      </c>
      <c r="X6" s="9">
        <v>6</v>
      </c>
      <c r="Y6" s="9"/>
      <c r="Z6" s="9">
        <v>150</v>
      </c>
      <c r="AC6" s="9"/>
      <c r="AD6" s="9"/>
      <c r="AE6" s="9">
        <v>4</v>
      </c>
      <c r="AF6" s="9">
        <v>486</v>
      </c>
      <c r="AG6" s="9"/>
      <c r="AH6" s="9"/>
      <c r="AI6" s="9">
        <v>5729</v>
      </c>
      <c r="AJ6" s="9">
        <v>286</v>
      </c>
      <c r="AK6" s="9">
        <v>85851</v>
      </c>
    </row>
    <row r="7" spans="1:37" ht="13.5" customHeight="1" hidden="1">
      <c r="A7" s="29" t="s">
        <v>282</v>
      </c>
      <c r="B7" s="33">
        <v>3426</v>
      </c>
      <c r="C7" s="6">
        <v>388322</v>
      </c>
      <c r="D7" s="6"/>
      <c r="E7" s="6">
        <v>3283</v>
      </c>
      <c r="F7" s="6">
        <v>137627</v>
      </c>
      <c r="G7" s="6"/>
      <c r="H7" s="6">
        <v>2526</v>
      </c>
      <c r="I7" s="6">
        <v>25036</v>
      </c>
      <c r="J7" s="6"/>
      <c r="K7" s="6">
        <v>359</v>
      </c>
      <c r="L7" s="6">
        <v>2276</v>
      </c>
      <c r="M7" s="6">
        <v>2625</v>
      </c>
      <c r="N7" s="6">
        <v>216205</v>
      </c>
      <c r="O7" s="7" t="s">
        <v>376</v>
      </c>
      <c r="P7" s="7" t="s">
        <v>376</v>
      </c>
      <c r="X7" s="9">
        <v>3</v>
      </c>
      <c r="Y7" s="9"/>
      <c r="Z7" s="9">
        <v>60</v>
      </c>
      <c r="AC7" s="9"/>
      <c r="AD7" s="9"/>
      <c r="AE7" s="9">
        <v>4</v>
      </c>
      <c r="AF7" s="9">
        <v>538</v>
      </c>
      <c r="AG7" s="9"/>
      <c r="AH7" s="9"/>
      <c r="AI7" s="9">
        <v>6580</v>
      </c>
      <c r="AJ7" s="9">
        <v>290</v>
      </c>
      <c r="AK7" s="9">
        <v>113346</v>
      </c>
    </row>
    <row r="8" spans="1:37" ht="13.5" customHeight="1" hidden="1">
      <c r="A8" s="36" t="s">
        <v>273</v>
      </c>
      <c r="B8" s="33">
        <v>3389</v>
      </c>
      <c r="C8" s="6">
        <v>388325</v>
      </c>
      <c r="D8" s="6"/>
      <c r="E8" s="6">
        <v>3207</v>
      </c>
      <c r="F8" s="6">
        <v>134687</v>
      </c>
      <c r="G8" s="6"/>
      <c r="H8" s="6">
        <v>2462</v>
      </c>
      <c r="I8" s="6">
        <v>24341</v>
      </c>
      <c r="J8" s="6"/>
      <c r="K8" s="6">
        <v>303</v>
      </c>
      <c r="L8" s="6">
        <v>1831</v>
      </c>
      <c r="M8" s="6">
        <v>2623</v>
      </c>
      <c r="N8" s="6">
        <v>220427</v>
      </c>
      <c r="O8" s="7" t="s">
        <v>376</v>
      </c>
      <c r="P8" s="7" t="s">
        <v>376</v>
      </c>
      <c r="X8" s="9">
        <v>6</v>
      </c>
      <c r="Y8" s="9"/>
      <c r="Z8" s="9">
        <v>210</v>
      </c>
      <c r="AC8" s="9"/>
      <c r="AD8" s="9"/>
      <c r="AE8" s="9">
        <v>2</v>
      </c>
      <c r="AF8" s="9">
        <v>259</v>
      </c>
      <c r="AG8" s="9"/>
      <c r="AH8" s="9"/>
      <c r="AI8" s="9">
        <v>6570</v>
      </c>
      <c r="AJ8" s="9">
        <v>283</v>
      </c>
      <c r="AK8" s="9">
        <v>114584</v>
      </c>
    </row>
    <row r="9" spans="1:37" ht="13.5" customHeight="1" hidden="1">
      <c r="A9" s="36" t="s">
        <v>484</v>
      </c>
      <c r="B9" s="33">
        <v>3432</v>
      </c>
      <c r="C9" s="6">
        <v>425785</v>
      </c>
      <c r="D9" s="6"/>
      <c r="E9" s="6">
        <v>3172</v>
      </c>
      <c r="F9" s="6">
        <v>138108</v>
      </c>
      <c r="G9" s="6"/>
      <c r="H9" s="6">
        <v>2491</v>
      </c>
      <c r="I9" s="6">
        <v>24690</v>
      </c>
      <c r="J9" s="6"/>
      <c r="K9" s="6">
        <v>312</v>
      </c>
      <c r="L9" s="6">
        <v>1898</v>
      </c>
      <c r="M9" s="6">
        <v>2756</v>
      </c>
      <c r="N9" s="6">
        <v>252579</v>
      </c>
      <c r="O9" s="7" t="s">
        <v>376</v>
      </c>
      <c r="P9" s="7" t="s">
        <v>376</v>
      </c>
      <c r="X9" s="9">
        <v>4</v>
      </c>
      <c r="Y9" s="9"/>
      <c r="Z9" s="9">
        <v>96</v>
      </c>
      <c r="AC9" s="9"/>
      <c r="AD9" s="9"/>
      <c r="AE9" s="9">
        <v>2</v>
      </c>
      <c r="AF9" s="9">
        <v>281</v>
      </c>
      <c r="AG9" s="10" t="s">
        <v>516</v>
      </c>
      <c r="AH9" s="10" t="s">
        <v>515</v>
      </c>
      <c r="AI9" s="9">
        <v>8133</v>
      </c>
      <c r="AJ9" s="9">
        <v>298</v>
      </c>
      <c r="AK9" s="9">
        <v>131930</v>
      </c>
    </row>
    <row r="10" spans="1:37" ht="13.5" customHeight="1" hidden="1">
      <c r="A10" s="36" t="s">
        <v>701</v>
      </c>
      <c r="B10" s="14">
        <v>3644</v>
      </c>
      <c r="C10" s="485">
        <v>390735</v>
      </c>
      <c r="D10" s="485"/>
      <c r="E10" s="6">
        <v>3352</v>
      </c>
      <c r="F10" s="485">
        <v>152592</v>
      </c>
      <c r="G10" s="485"/>
      <c r="H10" s="6">
        <v>2561</v>
      </c>
      <c r="I10" s="485">
        <v>26728</v>
      </c>
      <c r="J10" s="485"/>
      <c r="K10" s="6">
        <v>255</v>
      </c>
      <c r="L10" s="6">
        <v>1684</v>
      </c>
      <c r="M10" s="6">
        <v>2949</v>
      </c>
      <c r="N10" s="6">
        <v>201585</v>
      </c>
      <c r="O10" s="7">
        <v>1</v>
      </c>
      <c r="P10" s="7">
        <v>95</v>
      </c>
      <c r="X10" s="485">
        <v>2</v>
      </c>
      <c r="Y10" s="485"/>
      <c r="Z10" s="9">
        <v>107</v>
      </c>
      <c r="AC10" s="9"/>
      <c r="AD10" s="9"/>
      <c r="AE10" s="9">
        <v>4</v>
      </c>
      <c r="AF10" s="9">
        <v>617</v>
      </c>
      <c r="AG10" s="10" t="s">
        <v>715</v>
      </c>
      <c r="AH10" s="10" t="s">
        <v>716</v>
      </c>
      <c r="AI10" s="9"/>
      <c r="AJ10" s="9">
        <v>328</v>
      </c>
      <c r="AK10" s="9">
        <v>107227</v>
      </c>
    </row>
    <row r="11" spans="1:37" ht="13.5" customHeight="1" hidden="1">
      <c r="A11" s="37" t="s">
        <v>748</v>
      </c>
      <c r="B11" s="14">
        <v>3787</v>
      </c>
      <c r="C11" s="485">
        <v>475933</v>
      </c>
      <c r="D11" s="485"/>
      <c r="E11" s="6">
        <v>3459</v>
      </c>
      <c r="F11" s="485">
        <v>164024</v>
      </c>
      <c r="G11" s="485"/>
      <c r="H11" s="6">
        <v>2661</v>
      </c>
      <c r="I11" s="485">
        <v>28425</v>
      </c>
      <c r="J11" s="485"/>
      <c r="K11" s="6">
        <v>276</v>
      </c>
      <c r="L11" s="6">
        <v>1831</v>
      </c>
      <c r="M11" s="6">
        <v>3121</v>
      </c>
      <c r="N11" s="6">
        <v>274495</v>
      </c>
      <c r="O11" s="7" t="s">
        <v>525</v>
      </c>
      <c r="P11" s="7" t="s">
        <v>525</v>
      </c>
      <c r="X11" s="485">
        <v>3</v>
      </c>
      <c r="Y11" s="485"/>
      <c r="Z11" s="9">
        <v>100</v>
      </c>
      <c r="AC11" s="9"/>
      <c r="AD11" s="9"/>
      <c r="AE11" s="9">
        <v>2</v>
      </c>
      <c r="AF11" s="9">
        <v>250</v>
      </c>
      <c r="AG11" s="10" t="s">
        <v>715</v>
      </c>
      <c r="AH11" s="10" t="s">
        <v>716</v>
      </c>
      <c r="AI11" s="9"/>
      <c r="AJ11" s="9">
        <v>326</v>
      </c>
      <c r="AK11" s="15">
        <v>125642</v>
      </c>
    </row>
    <row r="12" spans="1:37" ht="13.5" customHeight="1" hidden="1">
      <c r="A12" s="37" t="s">
        <v>792</v>
      </c>
      <c r="B12" s="14">
        <v>3894</v>
      </c>
      <c r="C12" s="485">
        <v>513874</v>
      </c>
      <c r="D12" s="485"/>
      <c r="E12" s="6">
        <v>3471</v>
      </c>
      <c r="F12" s="485">
        <v>162944</v>
      </c>
      <c r="G12" s="485"/>
      <c r="H12" s="6">
        <v>2681</v>
      </c>
      <c r="I12" s="485">
        <v>29567</v>
      </c>
      <c r="J12" s="485"/>
      <c r="K12" s="6">
        <v>294</v>
      </c>
      <c r="L12" s="6">
        <v>2014</v>
      </c>
      <c r="M12" s="6">
        <v>3250</v>
      </c>
      <c r="N12" s="6">
        <v>309291</v>
      </c>
      <c r="O12" s="7" t="s">
        <v>525</v>
      </c>
      <c r="P12" s="7" t="s">
        <v>525</v>
      </c>
      <c r="X12" s="485">
        <v>2</v>
      </c>
      <c r="Y12" s="485"/>
      <c r="Z12" s="9">
        <v>62</v>
      </c>
      <c r="AC12" s="9"/>
      <c r="AD12" s="9"/>
      <c r="AE12" s="9">
        <v>3</v>
      </c>
      <c r="AF12" s="9">
        <v>403</v>
      </c>
      <c r="AG12" s="10" t="s">
        <v>715</v>
      </c>
      <c r="AH12" s="10" t="s">
        <v>716</v>
      </c>
      <c r="AI12" s="9"/>
      <c r="AJ12" s="9">
        <v>335</v>
      </c>
      <c r="AK12" s="15">
        <v>199884</v>
      </c>
    </row>
    <row r="13" spans="1:37" ht="13.5" customHeight="1" hidden="1">
      <c r="A13" s="37" t="s">
        <v>854</v>
      </c>
      <c r="B13" s="14">
        <v>3876</v>
      </c>
      <c r="C13" s="485">
        <v>535345</v>
      </c>
      <c r="D13" s="485"/>
      <c r="E13" s="6">
        <v>3428</v>
      </c>
      <c r="F13" s="485">
        <v>157973</v>
      </c>
      <c r="G13" s="485"/>
      <c r="H13" s="6">
        <v>2679</v>
      </c>
      <c r="I13" s="485">
        <v>30296</v>
      </c>
      <c r="J13" s="485"/>
      <c r="K13" s="6">
        <v>281</v>
      </c>
      <c r="L13" s="6">
        <v>2028</v>
      </c>
      <c r="M13" s="6">
        <v>3400</v>
      </c>
      <c r="N13" s="6">
        <v>326941</v>
      </c>
      <c r="O13" s="7" t="s">
        <v>525</v>
      </c>
      <c r="P13" s="7" t="s">
        <v>525</v>
      </c>
      <c r="X13" s="485">
        <v>2</v>
      </c>
      <c r="Y13" s="485"/>
      <c r="Z13" s="9">
        <v>59</v>
      </c>
      <c r="AC13" s="9"/>
      <c r="AD13" s="9"/>
      <c r="AE13" s="9">
        <v>8</v>
      </c>
      <c r="AF13" s="9">
        <v>1381</v>
      </c>
      <c r="AG13" s="9">
        <v>318</v>
      </c>
      <c r="AH13" s="9">
        <v>2342</v>
      </c>
      <c r="AI13" s="9"/>
      <c r="AJ13" s="9">
        <v>318</v>
      </c>
      <c r="AK13" s="15">
        <v>138118</v>
      </c>
    </row>
    <row r="14" spans="1:37" ht="13.5" customHeight="1" hidden="1">
      <c r="A14" s="37" t="s">
        <v>1060</v>
      </c>
      <c r="B14" s="14">
        <v>3819</v>
      </c>
      <c r="C14" s="485">
        <v>524968</v>
      </c>
      <c r="D14" s="485"/>
      <c r="E14" s="6">
        <v>3397</v>
      </c>
      <c r="F14" s="485">
        <v>161621</v>
      </c>
      <c r="G14" s="485"/>
      <c r="H14" s="6">
        <v>2689</v>
      </c>
      <c r="I14" s="485">
        <v>31412</v>
      </c>
      <c r="J14" s="485"/>
      <c r="K14" s="6">
        <v>206</v>
      </c>
      <c r="L14" s="6">
        <v>1357</v>
      </c>
      <c r="M14" s="6">
        <v>3441</v>
      </c>
      <c r="N14" s="6">
        <v>312138</v>
      </c>
      <c r="O14" s="7">
        <v>1</v>
      </c>
      <c r="P14" s="7">
        <v>259</v>
      </c>
      <c r="X14" s="416" t="s">
        <v>525</v>
      </c>
      <c r="Y14" s="416"/>
      <c r="Z14" s="7" t="s">
        <v>525</v>
      </c>
      <c r="AC14" s="7"/>
      <c r="AD14" s="7"/>
      <c r="AE14" s="9">
        <v>5</v>
      </c>
      <c r="AF14" s="9">
        <v>766</v>
      </c>
      <c r="AG14" s="9">
        <v>366</v>
      </c>
      <c r="AH14" s="9">
        <v>3564</v>
      </c>
      <c r="AI14" s="9">
        <v>13851</v>
      </c>
      <c r="AJ14" s="9">
        <v>325</v>
      </c>
      <c r="AK14" s="15">
        <v>137462</v>
      </c>
    </row>
    <row r="15" spans="1:37" ht="13.5" customHeight="1" hidden="1">
      <c r="A15" s="37" t="s">
        <v>1125</v>
      </c>
      <c r="B15" s="14">
        <v>4309</v>
      </c>
      <c r="C15" s="485">
        <v>541019</v>
      </c>
      <c r="D15" s="485"/>
      <c r="E15" s="6">
        <v>3880</v>
      </c>
      <c r="F15" s="485">
        <v>188884</v>
      </c>
      <c r="G15" s="485"/>
      <c r="H15" s="6">
        <v>3040</v>
      </c>
      <c r="I15" s="485">
        <v>36953</v>
      </c>
      <c r="J15" s="485"/>
      <c r="K15" s="6">
        <v>233</v>
      </c>
      <c r="L15" s="6">
        <v>1542</v>
      </c>
      <c r="M15" s="6">
        <v>3845</v>
      </c>
      <c r="N15" s="6">
        <v>298715</v>
      </c>
      <c r="O15" s="7" t="s">
        <v>525</v>
      </c>
      <c r="P15" s="7" t="s">
        <v>525</v>
      </c>
      <c r="X15" s="416" t="s">
        <v>525</v>
      </c>
      <c r="Y15" s="416"/>
      <c r="Z15" s="7" t="s">
        <v>525</v>
      </c>
      <c r="AC15" s="7" t="s">
        <v>335</v>
      </c>
      <c r="AD15" s="7" t="s">
        <v>335</v>
      </c>
      <c r="AE15" s="9">
        <v>3</v>
      </c>
      <c r="AF15" s="9">
        <v>301</v>
      </c>
      <c r="AG15" s="9">
        <v>491</v>
      </c>
      <c r="AH15" s="9">
        <v>4966</v>
      </c>
      <c r="AI15" s="9">
        <v>9658</v>
      </c>
      <c r="AJ15" s="9">
        <v>391</v>
      </c>
      <c r="AK15" s="15">
        <v>125556</v>
      </c>
    </row>
    <row r="16" spans="1:37" ht="13.5" customHeight="1">
      <c r="A16" s="37" t="s">
        <v>1041</v>
      </c>
      <c r="B16" s="14">
        <v>4902</v>
      </c>
      <c r="C16" s="485">
        <v>685899</v>
      </c>
      <c r="D16" s="485"/>
      <c r="E16" s="6">
        <v>4478</v>
      </c>
      <c r="F16" s="485">
        <v>214566</v>
      </c>
      <c r="G16" s="485"/>
      <c r="H16" s="6">
        <v>3472</v>
      </c>
      <c r="I16" s="485">
        <v>43063</v>
      </c>
      <c r="J16" s="485"/>
      <c r="K16" s="6">
        <v>246</v>
      </c>
      <c r="L16" s="6">
        <v>1638</v>
      </c>
      <c r="M16" s="6">
        <v>4245</v>
      </c>
      <c r="N16" s="6">
        <v>407995</v>
      </c>
      <c r="O16" s="7" t="s">
        <v>525</v>
      </c>
      <c r="P16" s="7" t="s">
        <v>525</v>
      </c>
      <c r="X16" s="416" t="s">
        <v>525</v>
      </c>
      <c r="Y16" s="416"/>
      <c r="Z16" s="7" t="s">
        <v>525</v>
      </c>
      <c r="AC16" s="7" t="s">
        <v>335</v>
      </c>
      <c r="AD16" s="7" t="s">
        <v>335</v>
      </c>
      <c r="AE16" s="9">
        <v>11</v>
      </c>
      <c r="AF16" s="9">
        <v>1535</v>
      </c>
      <c r="AG16" s="9">
        <v>594</v>
      </c>
      <c r="AH16" s="9">
        <v>7715</v>
      </c>
      <c r="AI16" s="9">
        <v>9387</v>
      </c>
      <c r="AJ16" s="9">
        <v>430</v>
      </c>
      <c r="AK16" s="15">
        <v>139922</v>
      </c>
    </row>
    <row r="17" spans="1:37" ht="13.5" customHeight="1">
      <c r="A17" s="38">
        <v>16</v>
      </c>
      <c r="B17" s="14">
        <v>5678</v>
      </c>
      <c r="C17" s="485">
        <v>742797</v>
      </c>
      <c r="D17" s="485"/>
      <c r="E17" s="6">
        <v>5129</v>
      </c>
      <c r="F17" s="485">
        <v>226061</v>
      </c>
      <c r="G17" s="485"/>
      <c r="H17" s="6">
        <v>3982</v>
      </c>
      <c r="I17" s="485">
        <v>50076</v>
      </c>
      <c r="J17" s="485"/>
      <c r="K17" s="6">
        <v>280</v>
      </c>
      <c r="L17" s="6">
        <v>1863</v>
      </c>
      <c r="M17" s="6">
        <v>4768</v>
      </c>
      <c r="N17" s="6">
        <v>444761</v>
      </c>
      <c r="O17" s="7" t="s">
        <v>525</v>
      </c>
      <c r="P17" s="7" t="s">
        <v>525</v>
      </c>
      <c r="X17" s="416">
        <v>27</v>
      </c>
      <c r="Y17" s="416"/>
      <c r="Z17" s="7">
        <v>79</v>
      </c>
      <c r="AC17" s="7">
        <v>27</v>
      </c>
      <c r="AD17" s="7">
        <v>79</v>
      </c>
      <c r="AE17" s="9">
        <v>7</v>
      </c>
      <c r="AF17" s="9">
        <v>896</v>
      </c>
      <c r="AG17" s="9">
        <v>738</v>
      </c>
      <c r="AH17" s="9">
        <v>8510</v>
      </c>
      <c r="AI17" s="9">
        <v>10551</v>
      </c>
      <c r="AJ17" s="9">
        <v>495</v>
      </c>
      <c r="AK17" s="15">
        <v>130820</v>
      </c>
    </row>
    <row r="18" spans="1:37" ht="13.5" customHeight="1">
      <c r="A18" s="38">
        <v>17</v>
      </c>
      <c r="B18" s="14">
        <v>6143</v>
      </c>
      <c r="C18" s="485">
        <v>723780</v>
      </c>
      <c r="D18" s="485"/>
      <c r="E18" s="6">
        <v>5419</v>
      </c>
      <c r="F18" s="485">
        <v>236075</v>
      </c>
      <c r="G18" s="485"/>
      <c r="H18" s="6">
        <v>4213</v>
      </c>
      <c r="I18" s="485">
        <v>53195</v>
      </c>
      <c r="J18" s="485"/>
      <c r="K18" s="6">
        <v>313</v>
      </c>
      <c r="L18" s="6">
        <v>2252</v>
      </c>
      <c r="M18" s="6">
        <v>5143</v>
      </c>
      <c r="N18" s="6">
        <v>409854</v>
      </c>
      <c r="O18" s="7" t="s">
        <v>525</v>
      </c>
      <c r="P18" s="7" t="s">
        <v>525</v>
      </c>
      <c r="X18" s="7"/>
      <c r="Y18" s="7">
        <v>98</v>
      </c>
      <c r="Z18" s="39">
        <v>1515</v>
      </c>
      <c r="AC18" s="39">
        <v>98</v>
      </c>
      <c r="AD18" s="39">
        <v>1515</v>
      </c>
      <c r="AE18" s="9">
        <v>5</v>
      </c>
      <c r="AF18" s="9">
        <v>920</v>
      </c>
      <c r="AG18" s="9">
        <v>816</v>
      </c>
      <c r="AH18" s="9">
        <v>11007</v>
      </c>
      <c r="AI18" s="9">
        <v>8962</v>
      </c>
      <c r="AJ18" s="9">
        <v>523</v>
      </c>
      <c r="AK18" s="15">
        <v>117822</v>
      </c>
    </row>
    <row r="19" spans="1:37" ht="13.5" customHeight="1">
      <c r="A19" s="38">
        <v>18</v>
      </c>
      <c r="B19" s="14">
        <v>6427</v>
      </c>
      <c r="C19" s="485">
        <v>803681</v>
      </c>
      <c r="D19" s="485"/>
      <c r="E19" s="6">
        <v>5644</v>
      </c>
      <c r="F19" s="485">
        <v>246082</v>
      </c>
      <c r="G19" s="485"/>
      <c r="H19" s="6">
        <v>4387</v>
      </c>
      <c r="I19" s="485">
        <v>57080</v>
      </c>
      <c r="J19" s="485"/>
      <c r="K19" s="6">
        <v>374</v>
      </c>
      <c r="L19" s="6">
        <v>2523</v>
      </c>
      <c r="M19" s="6">
        <v>5235</v>
      </c>
      <c r="N19" s="6">
        <v>470333</v>
      </c>
      <c r="O19" s="7">
        <v>2</v>
      </c>
      <c r="P19" s="7">
        <v>585</v>
      </c>
      <c r="X19" s="7"/>
      <c r="Y19" s="7">
        <v>85</v>
      </c>
      <c r="Z19" s="39">
        <v>1532</v>
      </c>
      <c r="AC19" s="39">
        <v>85</v>
      </c>
      <c r="AD19" s="39">
        <v>1532</v>
      </c>
      <c r="AE19" s="9">
        <v>7</v>
      </c>
      <c r="AF19" s="9">
        <v>1136</v>
      </c>
      <c r="AG19" s="9">
        <v>956</v>
      </c>
      <c r="AH19" s="9">
        <v>14759</v>
      </c>
      <c r="AI19" s="9">
        <v>9651</v>
      </c>
      <c r="AJ19" s="9">
        <v>548</v>
      </c>
      <c r="AK19" s="15">
        <v>125048</v>
      </c>
    </row>
    <row r="20" spans="1:37" ht="13.5" customHeight="1">
      <c r="A20" s="38">
        <v>19</v>
      </c>
      <c r="B20" s="14">
        <v>6519</v>
      </c>
      <c r="C20" s="485">
        <v>804324</v>
      </c>
      <c r="D20" s="485"/>
      <c r="E20" s="6">
        <v>5796</v>
      </c>
      <c r="F20" s="485">
        <v>251359</v>
      </c>
      <c r="G20" s="485"/>
      <c r="H20" s="6">
        <v>4438</v>
      </c>
      <c r="I20" s="485">
        <v>57208</v>
      </c>
      <c r="J20" s="485"/>
      <c r="K20" s="6">
        <v>436</v>
      </c>
      <c r="L20" s="6">
        <v>3024</v>
      </c>
      <c r="M20" s="6">
        <v>5375</v>
      </c>
      <c r="N20" s="6">
        <v>461559</v>
      </c>
      <c r="O20" s="7">
        <v>1</v>
      </c>
      <c r="P20" s="7">
        <v>289</v>
      </c>
      <c r="X20" s="7"/>
      <c r="Y20" s="7"/>
      <c r="Z20" s="39"/>
      <c r="AC20" s="39">
        <v>89</v>
      </c>
      <c r="AD20" s="39">
        <v>935</v>
      </c>
      <c r="AE20" s="9">
        <v>9</v>
      </c>
      <c r="AF20" s="9">
        <v>1632</v>
      </c>
      <c r="AG20" s="9">
        <v>973</v>
      </c>
      <c r="AH20" s="9">
        <v>18716</v>
      </c>
      <c r="AI20" s="9">
        <v>9608</v>
      </c>
      <c r="AJ20" s="9">
        <v>549</v>
      </c>
      <c r="AK20" s="15">
        <v>123382</v>
      </c>
    </row>
    <row r="21" spans="1:37" ht="13.5" customHeight="1">
      <c r="A21" s="40"/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43"/>
      <c r="O21" s="43"/>
      <c r="P21" s="43"/>
      <c r="X21" s="43"/>
      <c r="Y21" s="43"/>
      <c r="Z21" s="43"/>
      <c r="AC21" s="43"/>
      <c r="AD21" s="43"/>
      <c r="AE21" s="43"/>
      <c r="AF21" s="43"/>
      <c r="AG21" s="44"/>
      <c r="AH21" s="44"/>
      <c r="AI21" s="43"/>
      <c r="AJ21" s="43"/>
      <c r="AK21" s="45"/>
    </row>
    <row r="22" ht="13.5" customHeight="1">
      <c r="A22" s="18" t="s">
        <v>330</v>
      </c>
    </row>
    <row r="23" ht="13.5" customHeight="1">
      <c r="A23" s="18"/>
    </row>
    <row r="24" ht="13.5" customHeight="1">
      <c r="A24" s="18"/>
    </row>
    <row r="25" ht="13.5" customHeight="1">
      <c r="A25" s="18"/>
    </row>
    <row r="26" ht="13.5" customHeight="1"/>
    <row r="27" spans="1:15" ht="13.5" customHeight="1">
      <c r="A27" s="16" t="s">
        <v>765</v>
      </c>
      <c r="L27" s="8"/>
      <c r="M27" s="17"/>
      <c r="N27" s="17"/>
      <c r="O27" s="16" t="s">
        <v>766</v>
      </c>
    </row>
    <row r="28" spans="1:38" ht="13.5" customHeight="1">
      <c r="A28" s="18"/>
      <c r="L28" s="396" t="s">
        <v>75</v>
      </c>
      <c r="M28" s="396"/>
      <c r="N28" s="396"/>
      <c r="AJ28" s="7"/>
      <c r="AL28" s="7" t="s">
        <v>726</v>
      </c>
    </row>
    <row r="29" spans="1:38" ht="13.5" customHeight="1">
      <c r="A29" s="457" t="s">
        <v>102</v>
      </c>
      <c r="B29" s="418" t="s">
        <v>434</v>
      </c>
      <c r="C29" s="402" t="s">
        <v>106</v>
      </c>
      <c r="D29" s="430"/>
      <c r="E29" s="483" t="s">
        <v>377</v>
      </c>
      <c r="F29" s="455"/>
      <c r="G29" s="455"/>
      <c r="H29" s="455"/>
      <c r="I29" s="484"/>
      <c r="J29" s="404" t="s">
        <v>526</v>
      </c>
      <c r="K29" s="405"/>
      <c r="L29" s="432" t="s">
        <v>443</v>
      </c>
      <c r="M29" s="411" t="s">
        <v>374</v>
      </c>
      <c r="N29" s="412" t="s">
        <v>108</v>
      </c>
      <c r="O29" s="457" t="s">
        <v>103</v>
      </c>
      <c r="P29" s="414"/>
      <c r="Q29" s="483" t="s">
        <v>94</v>
      </c>
      <c r="R29" s="484"/>
      <c r="S29" s="483" t="s">
        <v>95</v>
      </c>
      <c r="T29" s="484"/>
      <c r="U29" s="483" t="s">
        <v>703</v>
      </c>
      <c r="V29" s="455"/>
      <c r="W29" s="484"/>
      <c r="Y29" s="483" t="s">
        <v>810</v>
      </c>
      <c r="Z29" s="484"/>
      <c r="AA29" s="483" t="s">
        <v>756</v>
      </c>
      <c r="AB29" s="484"/>
      <c r="AC29" s="483" t="s">
        <v>811</v>
      </c>
      <c r="AD29" s="484"/>
      <c r="AE29" s="483" t="s">
        <v>862</v>
      </c>
      <c r="AF29" s="455"/>
      <c r="AG29" s="483" t="s">
        <v>1066</v>
      </c>
      <c r="AH29" s="455"/>
      <c r="AI29" s="483" t="s">
        <v>336</v>
      </c>
      <c r="AJ29" s="455"/>
      <c r="AK29" s="483" t="s">
        <v>154</v>
      </c>
      <c r="AL29" s="455"/>
    </row>
    <row r="30" spans="1:38" ht="36" customHeight="1">
      <c r="A30" s="419"/>
      <c r="B30" s="391"/>
      <c r="C30" s="403"/>
      <c r="D30" s="431"/>
      <c r="E30" s="46" t="s">
        <v>107</v>
      </c>
      <c r="F30" s="408" t="s">
        <v>109</v>
      </c>
      <c r="G30" s="409"/>
      <c r="H30" s="46" t="s">
        <v>76</v>
      </c>
      <c r="I30" s="46" t="s">
        <v>378</v>
      </c>
      <c r="J30" s="406"/>
      <c r="K30" s="407"/>
      <c r="L30" s="410"/>
      <c r="M30" s="411"/>
      <c r="N30" s="413"/>
      <c r="O30" s="434"/>
      <c r="P30" s="415"/>
      <c r="Q30" s="24" t="s">
        <v>379</v>
      </c>
      <c r="R30" s="24" t="s">
        <v>380</v>
      </c>
      <c r="S30" s="24" t="s">
        <v>379</v>
      </c>
      <c r="T30" s="24" t="s">
        <v>380</v>
      </c>
      <c r="U30" s="483" t="s">
        <v>379</v>
      </c>
      <c r="V30" s="484"/>
      <c r="W30" s="24" t="s">
        <v>380</v>
      </c>
      <c r="Y30" s="24" t="s">
        <v>379</v>
      </c>
      <c r="Z30" s="21" t="s">
        <v>380</v>
      </c>
      <c r="AA30" s="24" t="s">
        <v>379</v>
      </c>
      <c r="AB30" s="21" t="s">
        <v>380</v>
      </c>
      <c r="AC30" s="24" t="s">
        <v>379</v>
      </c>
      <c r="AD30" s="21" t="s">
        <v>380</v>
      </c>
      <c r="AE30" s="24" t="s">
        <v>379</v>
      </c>
      <c r="AF30" s="21" t="s">
        <v>380</v>
      </c>
      <c r="AG30" s="24" t="s">
        <v>379</v>
      </c>
      <c r="AH30" s="21" t="s">
        <v>380</v>
      </c>
      <c r="AI30" s="24" t="s">
        <v>379</v>
      </c>
      <c r="AJ30" s="21" t="s">
        <v>380</v>
      </c>
      <c r="AK30" s="24" t="s">
        <v>379</v>
      </c>
      <c r="AL30" s="21" t="s">
        <v>380</v>
      </c>
    </row>
    <row r="31" spans="1:23" ht="13.5">
      <c r="A31" s="18"/>
      <c r="B31" s="51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 t="s">
        <v>77</v>
      </c>
      <c r="O31" s="457"/>
      <c r="P31" s="414"/>
      <c r="Q31" s="53"/>
      <c r="R31" s="54"/>
      <c r="S31" s="54"/>
      <c r="T31" s="54"/>
      <c r="U31" s="424"/>
      <c r="V31" s="424"/>
      <c r="W31" s="55"/>
    </row>
    <row r="32" spans="1:16" ht="13.5" customHeight="1" hidden="1">
      <c r="A32" s="36" t="s">
        <v>273</v>
      </c>
      <c r="B32" s="33">
        <v>2233</v>
      </c>
      <c r="C32" s="6">
        <v>164</v>
      </c>
      <c r="D32" s="6"/>
      <c r="E32" s="6">
        <v>179</v>
      </c>
      <c r="F32" s="9">
        <v>8</v>
      </c>
      <c r="G32" s="9"/>
      <c r="H32" s="9">
        <v>2</v>
      </c>
      <c r="I32" s="9">
        <v>12</v>
      </c>
      <c r="J32" s="9"/>
      <c r="K32" s="9">
        <v>83</v>
      </c>
      <c r="L32" s="9">
        <v>1949</v>
      </c>
      <c r="M32" s="9">
        <v>4</v>
      </c>
      <c r="N32" s="6">
        <v>21</v>
      </c>
      <c r="P32" s="56"/>
    </row>
    <row r="33" spans="1:16" ht="13.5" customHeight="1" hidden="1">
      <c r="A33" s="36" t="s">
        <v>484</v>
      </c>
      <c r="B33" s="33">
        <v>2324</v>
      </c>
      <c r="C33" s="6">
        <v>206</v>
      </c>
      <c r="D33" s="6"/>
      <c r="E33" s="6">
        <v>151</v>
      </c>
      <c r="F33" s="9" t="s">
        <v>376</v>
      </c>
      <c r="G33" s="9"/>
      <c r="H33" s="9">
        <v>1</v>
      </c>
      <c r="I33" s="9">
        <v>2</v>
      </c>
      <c r="J33" s="9"/>
      <c r="K33" s="9">
        <v>95</v>
      </c>
      <c r="L33" s="9">
        <v>2075</v>
      </c>
      <c r="M33" s="9">
        <v>1</v>
      </c>
      <c r="N33" s="6">
        <v>24</v>
      </c>
      <c r="P33" s="56"/>
    </row>
    <row r="34" spans="1:38" ht="13.5" customHeight="1" hidden="1">
      <c r="A34" s="36" t="s">
        <v>701</v>
      </c>
      <c r="B34" s="33">
        <v>2493</v>
      </c>
      <c r="C34" s="485">
        <v>219</v>
      </c>
      <c r="D34" s="485"/>
      <c r="E34" s="6">
        <v>145</v>
      </c>
      <c r="G34" s="9" t="s">
        <v>376</v>
      </c>
      <c r="H34" s="9">
        <v>17</v>
      </c>
      <c r="I34" s="9">
        <v>6</v>
      </c>
      <c r="J34" s="9"/>
      <c r="K34" s="9">
        <v>97</v>
      </c>
      <c r="L34" s="9">
        <v>2228</v>
      </c>
      <c r="M34" s="9" t="s">
        <v>376</v>
      </c>
      <c r="N34" s="6">
        <v>24</v>
      </c>
      <c r="O34" s="420"/>
      <c r="P34" s="421"/>
      <c r="Q34" s="57"/>
      <c r="R34" s="57"/>
      <c r="S34" s="57"/>
      <c r="T34" s="57"/>
      <c r="U34" s="57"/>
      <c r="V34" s="57"/>
      <c r="W34" s="57"/>
      <c r="Y34" s="57"/>
      <c r="Z34" s="57"/>
      <c r="AA34" s="57"/>
      <c r="AB34" s="57"/>
      <c r="AC34" s="58"/>
      <c r="AD34" s="58"/>
      <c r="AE34" s="57"/>
      <c r="AF34" s="57"/>
      <c r="AG34" s="57"/>
      <c r="AH34" s="57"/>
      <c r="AI34" s="57"/>
      <c r="AJ34" s="57"/>
      <c r="AK34" s="57"/>
      <c r="AL34" s="57"/>
    </row>
    <row r="35" spans="1:38" ht="13.5" customHeight="1" hidden="1">
      <c r="A35" s="37" t="s">
        <v>748</v>
      </c>
      <c r="B35" s="33">
        <v>2589</v>
      </c>
      <c r="C35" s="485">
        <v>252</v>
      </c>
      <c r="D35" s="485"/>
      <c r="E35" s="6">
        <v>140</v>
      </c>
      <c r="G35" s="9" t="s">
        <v>376</v>
      </c>
      <c r="H35" s="9" t="s">
        <v>376</v>
      </c>
      <c r="I35" s="9">
        <v>5</v>
      </c>
      <c r="J35" s="9"/>
      <c r="K35" s="9">
        <v>100</v>
      </c>
      <c r="L35" s="9">
        <v>2344</v>
      </c>
      <c r="M35" s="9" t="s">
        <v>376</v>
      </c>
      <c r="N35" s="6">
        <v>24</v>
      </c>
      <c r="O35" s="420" t="s">
        <v>111</v>
      </c>
      <c r="P35" s="421"/>
      <c r="Q35" s="57">
        <v>28</v>
      </c>
      <c r="R35" s="57">
        <v>12486</v>
      </c>
      <c r="S35" s="57">
        <v>16</v>
      </c>
      <c r="T35" s="57">
        <v>16892</v>
      </c>
      <c r="U35" s="57">
        <v>18</v>
      </c>
      <c r="V35" s="57"/>
      <c r="W35" s="57">
        <v>18667</v>
      </c>
      <c r="Y35" s="57">
        <v>13</v>
      </c>
      <c r="Z35" s="57">
        <v>11250</v>
      </c>
      <c r="AA35" s="57">
        <v>10</v>
      </c>
      <c r="AB35" s="57">
        <v>8926</v>
      </c>
      <c r="AC35" s="58">
        <v>15</v>
      </c>
      <c r="AD35" s="58">
        <v>15914</v>
      </c>
      <c r="AE35" s="57">
        <v>6</v>
      </c>
      <c r="AF35" s="57">
        <v>8856</v>
      </c>
      <c r="AG35" s="57">
        <v>6</v>
      </c>
      <c r="AH35" s="57">
        <v>8856</v>
      </c>
      <c r="AI35" s="57">
        <v>6</v>
      </c>
      <c r="AJ35" s="57">
        <v>8856</v>
      </c>
      <c r="AK35" s="57">
        <v>6</v>
      </c>
      <c r="AL35" s="57">
        <v>8856</v>
      </c>
    </row>
    <row r="36" spans="1:14" ht="13.5" customHeight="1" hidden="1">
      <c r="A36" s="37" t="s">
        <v>792</v>
      </c>
      <c r="B36" s="33">
        <v>2686</v>
      </c>
      <c r="C36" s="485">
        <v>355</v>
      </c>
      <c r="D36" s="485"/>
      <c r="E36" s="6">
        <v>141</v>
      </c>
      <c r="G36" s="9" t="s">
        <v>376</v>
      </c>
      <c r="H36" s="9" t="s">
        <v>376</v>
      </c>
      <c r="I36" s="9" t="s">
        <v>376</v>
      </c>
      <c r="J36" s="9"/>
      <c r="K36" s="9">
        <v>117</v>
      </c>
      <c r="L36" s="9">
        <v>2428</v>
      </c>
      <c r="M36" s="9" t="s">
        <v>376</v>
      </c>
      <c r="N36" s="6">
        <v>24</v>
      </c>
    </row>
    <row r="37" spans="1:14" ht="13.5" customHeight="1" hidden="1">
      <c r="A37" s="37" t="s">
        <v>854</v>
      </c>
      <c r="B37" s="33">
        <v>2755</v>
      </c>
      <c r="C37" s="485">
        <v>334</v>
      </c>
      <c r="D37" s="485"/>
      <c r="E37" s="6">
        <v>123</v>
      </c>
      <c r="G37" s="9" t="s">
        <v>525</v>
      </c>
      <c r="H37" s="9" t="s">
        <v>525</v>
      </c>
      <c r="I37" s="9" t="s">
        <v>525</v>
      </c>
      <c r="J37" s="9"/>
      <c r="K37" s="9">
        <v>134</v>
      </c>
      <c r="L37" s="9">
        <v>2498</v>
      </c>
      <c r="M37" s="9" t="s">
        <v>525</v>
      </c>
      <c r="N37" s="6">
        <v>24</v>
      </c>
    </row>
    <row r="38" spans="1:38" ht="13.5" customHeight="1" hidden="1">
      <c r="A38" s="37" t="s">
        <v>1060</v>
      </c>
      <c r="B38" s="33">
        <v>2765</v>
      </c>
      <c r="C38" s="485">
        <v>325</v>
      </c>
      <c r="D38" s="485"/>
      <c r="E38" s="6">
        <v>137</v>
      </c>
      <c r="G38" s="9" t="s">
        <v>525</v>
      </c>
      <c r="H38" s="9" t="s">
        <v>525</v>
      </c>
      <c r="I38" s="9">
        <v>1</v>
      </c>
      <c r="J38" s="9"/>
      <c r="K38" s="9">
        <v>111</v>
      </c>
      <c r="L38" s="9">
        <v>2516</v>
      </c>
      <c r="M38" s="9" t="s">
        <v>525</v>
      </c>
      <c r="N38" s="6">
        <v>24</v>
      </c>
      <c r="O38" s="422"/>
      <c r="P38" s="423"/>
      <c r="Q38" s="9"/>
      <c r="R38" s="9"/>
      <c r="S38" s="9"/>
      <c r="T38" s="9"/>
      <c r="U38" s="425">
        <v>13</v>
      </c>
      <c r="V38" s="425"/>
      <c r="W38" s="57">
        <v>11250</v>
      </c>
      <c r="Y38" s="58">
        <v>15</v>
      </c>
      <c r="Z38" s="58">
        <v>15914</v>
      </c>
      <c r="AA38" s="57">
        <v>6</v>
      </c>
      <c r="AB38" s="57">
        <v>8856</v>
      </c>
      <c r="AC38" s="57">
        <v>20</v>
      </c>
      <c r="AD38" s="57">
        <v>21939</v>
      </c>
      <c r="AE38" s="57">
        <v>14</v>
      </c>
      <c r="AF38" s="57">
        <v>13895</v>
      </c>
      <c r="AG38" s="57">
        <v>9</v>
      </c>
      <c r="AH38" s="57">
        <v>10738</v>
      </c>
      <c r="AI38" s="57">
        <v>9</v>
      </c>
      <c r="AJ38" s="57">
        <v>10738</v>
      </c>
      <c r="AK38" s="57">
        <v>9</v>
      </c>
      <c r="AL38" s="57">
        <v>10738</v>
      </c>
    </row>
    <row r="39" spans="1:14" ht="13.5" customHeight="1" hidden="1">
      <c r="A39" s="61" t="s">
        <v>1125</v>
      </c>
      <c r="B39" s="33">
        <v>3111</v>
      </c>
      <c r="C39" s="485">
        <v>321</v>
      </c>
      <c r="D39" s="485"/>
      <c r="E39" s="6">
        <v>168</v>
      </c>
      <c r="F39" s="397">
        <v>1</v>
      </c>
      <c r="G39" s="397"/>
      <c r="H39" s="9" t="s">
        <v>525</v>
      </c>
      <c r="I39" s="9" t="s">
        <v>525</v>
      </c>
      <c r="J39" s="9"/>
      <c r="K39" s="9">
        <v>92</v>
      </c>
      <c r="L39" s="9">
        <v>2850</v>
      </c>
      <c r="M39" s="9" t="s">
        <v>525</v>
      </c>
      <c r="N39" s="6">
        <v>24</v>
      </c>
    </row>
    <row r="40" spans="1:38" ht="13.5" customHeight="1">
      <c r="A40" s="61" t="s">
        <v>974</v>
      </c>
      <c r="B40" s="33">
        <v>3528</v>
      </c>
      <c r="C40" s="485">
        <v>323</v>
      </c>
      <c r="D40" s="485"/>
      <c r="E40" s="6">
        <v>220</v>
      </c>
      <c r="F40" s="397">
        <v>1</v>
      </c>
      <c r="G40" s="397"/>
      <c r="H40" s="9" t="s">
        <v>525</v>
      </c>
      <c r="I40" s="9">
        <v>2</v>
      </c>
      <c r="J40" s="9"/>
      <c r="K40" s="9">
        <v>89</v>
      </c>
      <c r="L40" s="9">
        <v>3214</v>
      </c>
      <c r="M40" s="9">
        <v>2</v>
      </c>
      <c r="N40" s="6">
        <v>24</v>
      </c>
      <c r="O40" s="380" t="s">
        <v>334</v>
      </c>
      <c r="P40" s="381"/>
      <c r="Q40" s="9"/>
      <c r="R40" s="9"/>
      <c r="S40" s="9"/>
      <c r="T40" s="9"/>
      <c r="U40" s="57"/>
      <c r="V40" s="57"/>
      <c r="W40" s="57"/>
      <c r="Y40" s="58">
        <f aca="true" t="shared" si="0" ref="Y40:AL40">SUM(Y41:Y50)</f>
        <v>15</v>
      </c>
      <c r="Z40" s="58">
        <f t="shared" si="0"/>
        <v>15914</v>
      </c>
      <c r="AA40" s="57">
        <f t="shared" si="0"/>
        <v>6</v>
      </c>
      <c r="AB40" s="57">
        <f t="shared" si="0"/>
        <v>8856</v>
      </c>
      <c r="AC40" s="57">
        <f t="shared" si="0"/>
        <v>20</v>
      </c>
      <c r="AD40" s="57">
        <f t="shared" si="0"/>
        <v>21939</v>
      </c>
      <c r="AE40" s="57">
        <f t="shared" si="0"/>
        <v>14</v>
      </c>
      <c r="AF40" s="57">
        <f t="shared" si="0"/>
        <v>13895</v>
      </c>
      <c r="AG40" s="57">
        <f t="shared" si="0"/>
        <v>9</v>
      </c>
      <c r="AH40" s="57">
        <f t="shared" si="0"/>
        <v>10738</v>
      </c>
      <c r="AI40" s="57">
        <f t="shared" si="0"/>
        <v>30</v>
      </c>
      <c r="AJ40" s="57">
        <f t="shared" si="0"/>
        <v>24636</v>
      </c>
      <c r="AK40" s="57">
        <f t="shared" si="0"/>
        <v>9</v>
      </c>
      <c r="AL40" s="57">
        <f t="shared" si="0"/>
        <v>8167</v>
      </c>
    </row>
    <row r="41" spans="1:38" ht="13.5" customHeight="1">
      <c r="A41" s="38">
        <v>16</v>
      </c>
      <c r="B41" s="33">
        <v>3943</v>
      </c>
      <c r="C41" s="485">
        <v>336</v>
      </c>
      <c r="D41" s="485"/>
      <c r="E41" s="6">
        <v>255</v>
      </c>
      <c r="G41" s="9" t="s">
        <v>525</v>
      </c>
      <c r="H41" s="9" t="s">
        <v>525</v>
      </c>
      <c r="I41" s="9" t="s">
        <v>525</v>
      </c>
      <c r="J41" s="9"/>
      <c r="K41" s="9">
        <v>104</v>
      </c>
      <c r="L41" s="9">
        <v>3584</v>
      </c>
      <c r="M41" s="9">
        <v>14</v>
      </c>
      <c r="N41" s="6">
        <v>15</v>
      </c>
      <c r="O41" s="422" t="s">
        <v>333</v>
      </c>
      <c r="P41" s="423"/>
      <c r="Q41" s="9"/>
      <c r="R41" s="9"/>
      <c r="S41" s="9"/>
      <c r="T41" s="9"/>
      <c r="U41" s="9"/>
      <c r="V41" s="9"/>
      <c r="W41" s="9"/>
      <c r="Y41" s="63"/>
      <c r="Z41" s="63"/>
      <c r="AA41" s="9" t="s">
        <v>382</v>
      </c>
      <c r="AB41" s="9" t="s">
        <v>382</v>
      </c>
      <c r="AC41" s="9" t="s">
        <v>382</v>
      </c>
      <c r="AD41" s="9" t="s">
        <v>382</v>
      </c>
      <c r="AE41" s="9" t="s">
        <v>382</v>
      </c>
      <c r="AF41" s="9" t="s">
        <v>382</v>
      </c>
      <c r="AG41" s="9" t="s">
        <v>382</v>
      </c>
      <c r="AH41" s="9" t="s">
        <v>382</v>
      </c>
      <c r="AI41" s="9">
        <v>1</v>
      </c>
      <c r="AJ41" s="9">
        <v>67</v>
      </c>
      <c r="AK41" s="9"/>
      <c r="AL41" s="9"/>
    </row>
    <row r="42" spans="1:38" ht="13.5" customHeight="1">
      <c r="A42" s="38">
        <v>17</v>
      </c>
      <c r="B42" s="33">
        <v>4277</v>
      </c>
      <c r="C42" s="485">
        <v>404</v>
      </c>
      <c r="D42" s="485"/>
      <c r="E42" s="6">
        <v>255</v>
      </c>
      <c r="F42" s="397">
        <v>13</v>
      </c>
      <c r="G42" s="397"/>
      <c r="H42" s="9" t="s">
        <v>525</v>
      </c>
      <c r="I42" s="9">
        <v>12</v>
      </c>
      <c r="J42" s="9"/>
      <c r="K42" s="9">
        <v>103</v>
      </c>
      <c r="L42" s="9">
        <v>3892</v>
      </c>
      <c r="M42" s="9">
        <v>1</v>
      </c>
      <c r="N42" s="6">
        <v>17</v>
      </c>
      <c r="O42" s="59" t="s">
        <v>381</v>
      </c>
      <c r="P42" s="60"/>
      <c r="Q42" s="9" t="s">
        <v>382</v>
      </c>
      <c r="R42" s="9" t="s">
        <v>382</v>
      </c>
      <c r="S42" s="9" t="s">
        <v>382</v>
      </c>
      <c r="T42" s="9" t="s">
        <v>382</v>
      </c>
      <c r="U42" s="9" t="s">
        <v>382</v>
      </c>
      <c r="V42" s="9"/>
      <c r="W42" s="9" t="s">
        <v>382</v>
      </c>
      <c r="Y42" s="63" t="s">
        <v>717</v>
      </c>
      <c r="Z42" s="63" t="s">
        <v>717</v>
      </c>
      <c r="AA42" s="9" t="s">
        <v>382</v>
      </c>
      <c r="AB42" s="9" t="s">
        <v>382</v>
      </c>
      <c r="AC42" s="9" t="s">
        <v>382</v>
      </c>
      <c r="AD42" s="9" t="s">
        <v>382</v>
      </c>
      <c r="AE42" s="9" t="s">
        <v>382</v>
      </c>
      <c r="AF42" s="9" t="s">
        <v>382</v>
      </c>
      <c r="AG42" s="9" t="s">
        <v>382</v>
      </c>
      <c r="AH42" s="9" t="s">
        <v>382</v>
      </c>
      <c r="AI42" s="9" t="s">
        <v>382</v>
      </c>
      <c r="AJ42" s="9" t="s">
        <v>382</v>
      </c>
      <c r="AK42" s="9" t="s">
        <v>382</v>
      </c>
      <c r="AL42" s="9" t="s">
        <v>382</v>
      </c>
    </row>
    <row r="43" spans="1:38" ht="13.5" customHeight="1">
      <c r="A43" s="38">
        <v>18</v>
      </c>
      <c r="B43" s="33">
        <v>4533</v>
      </c>
      <c r="C43" s="485">
        <v>437</v>
      </c>
      <c r="D43" s="485"/>
      <c r="E43" s="6">
        <v>238</v>
      </c>
      <c r="F43" s="397">
        <v>22</v>
      </c>
      <c r="G43" s="397"/>
      <c r="H43" s="9" t="s">
        <v>525</v>
      </c>
      <c r="I43" s="9">
        <v>16</v>
      </c>
      <c r="J43" s="9"/>
      <c r="K43" s="9">
        <v>113</v>
      </c>
      <c r="L43" s="9">
        <v>4144</v>
      </c>
      <c r="M43" s="9" t="s">
        <v>525</v>
      </c>
      <c r="N43" s="6">
        <v>24</v>
      </c>
      <c r="O43" s="59" t="s">
        <v>383</v>
      </c>
      <c r="P43" s="60"/>
      <c r="Q43" s="9">
        <v>15</v>
      </c>
      <c r="R43" s="9">
        <v>10976</v>
      </c>
      <c r="S43" s="9">
        <v>9</v>
      </c>
      <c r="T43" s="9">
        <v>12997</v>
      </c>
      <c r="U43" s="9">
        <v>6</v>
      </c>
      <c r="V43" s="9"/>
      <c r="W43" s="9">
        <v>8466</v>
      </c>
      <c r="Y43" s="64">
        <v>8</v>
      </c>
      <c r="Z43" s="64">
        <v>13952</v>
      </c>
      <c r="AA43" s="9">
        <v>3</v>
      </c>
      <c r="AB43" s="9">
        <v>8136</v>
      </c>
      <c r="AC43" s="9">
        <v>11</v>
      </c>
      <c r="AD43" s="9">
        <v>19734</v>
      </c>
      <c r="AE43" s="9">
        <v>7</v>
      </c>
      <c r="AF43" s="9">
        <v>11700</v>
      </c>
      <c r="AG43" s="9">
        <v>6</v>
      </c>
      <c r="AH43" s="9">
        <v>9458</v>
      </c>
      <c r="AI43" s="9">
        <v>13</v>
      </c>
      <c r="AJ43" s="9">
        <v>20298</v>
      </c>
      <c r="AK43" s="9">
        <v>3</v>
      </c>
      <c r="AL43" s="9">
        <v>6246</v>
      </c>
    </row>
    <row r="44" spans="1:38" ht="13.5" customHeight="1">
      <c r="A44" s="38">
        <v>19</v>
      </c>
      <c r="B44" s="435">
        <v>4643</v>
      </c>
      <c r="C44" s="453">
        <v>450</v>
      </c>
      <c r="D44" s="453"/>
      <c r="E44" s="436">
        <v>281</v>
      </c>
      <c r="F44" s="453">
        <v>25</v>
      </c>
      <c r="G44" s="453"/>
      <c r="H44" s="9" t="s">
        <v>525</v>
      </c>
      <c r="I44" s="436">
        <v>35</v>
      </c>
      <c r="J44" s="436"/>
      <c r="K44" s="436">
        <v>93</v>
      </c>
      <c r="L44" s="436">
        <v>4209</v>
      </c>
      <c r="M44" s="436">
        <v>1</v>
      </c>
      <c r="N44" s="436">
        <v>24</v>
      </c>
      <c r="O44" s="59" t="s">
        <v>384</v>
      </c>
      <c r="P44" s="60"/>
      <c r="Q44" s="9" t="s">
        <v>382</v>
      </c>
      <c r="R44" s="9" t="s">
        <v>382</v>
      </c>
      <c r="S44" s="9" t="s">
        <v>382</v>
      </c>
      <c r="T44" s="9" t="s">
        <v>382</v>
      </c>
      <c r="U44" s="9">
        <v>1</v>
      </c>
      <c r="V44" s="9"/>
      <c r="W44" s="9">
        <v>304</v>
      </c>
      <c r="Y44" s="64">
        <v>1</v>
      </c>
      <c r="Z44" s="64">
        <v>272</v>
      </c>
      <c r="AA44" s="9" t="s">
        <v>382</v>
      </c>
      <c r="AB44" s="9" t="s">
        <v>382</v>
      </c>
      <c r="AC44" s="9" t="s">
        <v>382</v>
      </c>
      <c r="AD44" s="9" t="s">
        <v>382</v>
      </c>
      <c r="AE44" s="9" t="s">
        <v>382</v>
      </c>
      <c r="AF44" s="9" t="s">
        <v>382</v>
      </c>
      <c r="AG44" s="9" t="s">
        <v>382</v>
      </c>
      <c r="AH44" s="9" t="s">
        <v>382</v>
      </c>
      <c r="AI44" s="9">
        <v>2</v>
      </c>
      <c r="AJ44" s="9">
        <v>544</v>
      </c>
      <c r="AK44" s="9">
        <v>2</v>
      </c>
      <c r="AL44" s="9">
        <v>551</v>
      </c>
    </row>
    <row r="45" spans="1:38" ht="13.5" customHeight="1">
      <c r="A45" s="65"/>
      <c r="B45" s="66"/>
      <c r="C45" s="67"/>
      <c r="D45" s="67"/>
      <c r="E45" s="67"/>
      <c r="F45" s="19"/>
      <c r="G45" s="19"/>
      <c r="H45" s="19"/>
      <c r="I45" s="19"/>
      <c r="J45" s="19"/>
      <c r="K45" s="19"/>
      <c r="L45" s="19"/>
      <c r="M45" s="19"/>
      <c r="N45" s="67"/>
      <c r="O45" s="59" t="s">
        <v>385</v>
      </c>
      <c r="P45" s="60"/>
      <c r="Q45" s="9"/>
      <c r="R45" s="9"/>
      <c r="S45" s="9"/>
      <c r="T45" s="9"/>
      <c r="U45" s="9" t="s">
        <v>809</v>
      </c>
      <c r="V45" s="9"/>
      <c r="W45" s="9" t="s">
        <v>382</v>
      </c>
      <c r="Y45" s="63" t="s">
        <v>717</v>
      </c>
      <c r="Z45" s="63" t="s">
        <v>717</v>
      </c>
      <c r="AA45" s="9">
        <v>1</v>
      </c>
      <c r="AB45" s="9">
        <v>90</v>
      </c>
      <c r="AC45" s="9" t="s">
        <v>382</v>
      </c>
      <c r="AD45" s="9" t="s">
        <v>382</v>
      </c>
      <c r="AE45" s="9" t="s">
        <v>382</v>
      </c>
      <c r="AF45" s="9" t="s">
        <v>382</v>
      </c>
      <c r="AG45" s="9" t="s">
        <v>382</v>
      </c>
      <c r="AH45" s="9" t="s">
        <v>382</v>
      </c>
      <c r="AI45" s="9">
        <v>1</v>
      </c>
      <c r="AJ45" s="9">
        <v>272</v>
      </c>
      <c r="AK45" s="9" t="s">
        <v>382</v>
      </c>
      <c r="AL45" s="9" t="s">
        <v>382</v>
      </c>
    </row>
    <row r="46" spans="1:38" ht="13.5" customHeight="1">
      <c r="A46" s="18" t="s">
        <v>331</v>
      </c>
      <c r="L46" s="8"/>
      <c r="M46" s="17"/>
      <c r="N46" s="17"/>
      <c r="O46" s="59" t="s">
        <v>435</v>
      </c>
      <c r="P46" s="60"/>
      <c r="Q46" s="9">
        <v>1</v>
      </c>
      <c r="R46" s="9">
        <v>100</v>
      </c>
      <c r="S46" s="9" t="s">
        <v>382</v>
      </c>
      <c r="T46" s="9" t="s">
        <v>382</v>
      </c>
      <c r="U46" s="9">
        <v>4</v>
      </c>
      <c r="V46" s="9"/>
      <c r="W46" s="9">
        <v>930</v>
      </c>
      <c r="Y46" s="63" t="s">
        <v>717</v>
      </c>
      <c r="Z46" s="63" t="s">
        <v>717</v>
      </c>
      <c r="AA46" s="9">
        <v>2</v>
      </c>
      <c r="AB46" s="9">
        <v>630</v>
      </c>
      <c r="AC46" s="9">
        <v>5</v>
      </c>
      <c r="AD46" s="9">
        <v>1200</v>
      </c>
      <c r="AE46" s="9">
        <v>6</v>
      </c>
      <c r="AF46" s="9">
        <v>2095</v>
      </c>
      <c r="AG46" s="9">
        <v>3</v>
      </c>
      <c r="AH46" s="9">
        <v>1280</v>
      </c>
      <c r="AI46" s="9">
        <v>12</v>
      </c>
      <c r="AJ46" s="9">
        <v>3255</v>
      </c>
      <c r="AK46" s="9">
        <v>3</v>
      </c>
      <c r="AL46" s="9">
        <v>1270</v>
      </c>
    </row>
    <row r="47" spans="15:38" ht="13.5" customHeight="1">
      <c r="O47" s="59" t="s">
        <v>436</v>
      </c>
      <c r="P47" s="60"/>
      <c r="Q47" s="9">
        <v>11</v>
      </c>
      <c r="R47" s="9">
        <v>1090</v>
      </c>
      <c r="S47" s="9">
        <v>5</v>
      </c>
      <c r="T47" s="9">
        <v>1595</v>
      </c>
      <c r="U47" s="9">
        <v>1</v>
      </c>
      <c r="V47" s="9"/>
      <c r="W47" s="9">
        <v>1500</v>
      </c>
      <c r="Y47" s="63" t="s">
        <v>717</v>
      </c>
      <c r="Z47" s="63" t="s">
        <v>717</v>
      </c>
      <c r="AA47" s="9" t="s">
        <v>382</v>
      </c>
      <c r="AB47" s="9" t="s">
        <v>382</v>
      </c>
      <c r="AC47" s="9">
        <v>3</v>
      </c>
      <c r="AD47" s="9">
        <v>905</v>
      </c>
      <c r="AE47" s="9" t="s">
        <v>382</v>
      </c>
      <c r="AF47" s="9" t="s">
        <v>382</v>
      </c>
      <c r="AG47" s="9" t="s">
        <v>382</v>
      </c>
      <c r="AH47" s="9" t="s">
        <v>382</v>
      </c>
      <c r="AI47" s="9">
        <v>1</v>
      </c>
      <c r="AJ47" s="9">
        <v>200</v>
      </c>
      <c r="AK47" s="9" t="s">
        <v>382</v>
      </c>
      <c r="AL47" s="9" t="s">
        <v>382</v>
      </c>
    </row>
    <row r="48" spans="15:38" ht="13.5" customHeight="1">
      <c r="O48" s="59" t="s">
        <v>438</v>
      </c>
      <c r="P48" s="60"/>
      <c r="Q48" s="9" t="s">
        <v>437</v>
      </c>
      <c r="R48" s="9" t="s">
        <v>437</v>
      </c>
      <c r="S48" s="9">
        <v>2</v>
      </c>
      <c r="T48" s="9">
        <v>2300</v>
      </c>
      <c r="U48" s="9" t="s">
        <v>809</v>
      </c>
      <c r="V48" s="9"/>
      <c r="W48" s="9" t="s">
        <v>382</v>
      </c>
      <c r="Y48" s="63" t="s">
        <v>717</v>
      </c>
      <c r="Z48" s="63" t="s">
        <v>717</v>
      </c>
      <c r="AA48" s="9" t="s">
        <v>382</v>
      </c>
      <c r="AB48" s="9" t="s">
        <v>382</v>
      </c>
      <c r="AC48" s="9" t="s">
        <v>382</v>
      </c>
      <c r="AD48" s="9" t="s">
        <v>382</v>
      </c>
      <c r="AE48" s="9" t="s">
        <v>382</v>
      </c>
      <c r="AF48" s="9" t="s">
        <v>382</v>
      </c>
      <c r="AG48" s="9" t="s">
        <v>382</v>
      </c>
      <c r="AH48" s="9" t="s">
        <v>382</v>
      </c>
      <c r="AI48" s="9" t="s">
        <v>382</v>
      </c>
      <c r="AJ48" s="9" t="s">
        <v>382</v>
      </c>
      <c r="AK48" s="9" t="s">
        <v>382</v>
      </c>
      <c r="AL48" s="9" t="s">
        <v>382</v>
      </c>
    </row>
    <row r="49" spans="15:38" ht="13.5" customHeight="1">
      <c r="O49" s="59" t="s">
        <v>439</v>
      </c>
      <c r="P49" s="60"/>
      <c r="Q49" s="9">
        <v>1</v>
      </c>
      <c r="R49" s="9">
        <v>320</v>
      </c>
      <c r="S49" s="9" t="s">
        <v>437</v>
      </c>
      <c r="T49" s="9" t="s">
        <v>437</v>
      </c>
      <c r="U49" s="9" t="s">
        <v>437</v>
      </c>
      <c r="V49" s="9"/>
      <c r="W49" s="9" t="s">
        <v>382</v>
      </c>
      <c r="Y49" s="63" t="s">
        <v>717</v>
      </c>
      <c r="Z49" s="63" t="s">
        <v>717</v>
      </c>
      <c r="AA49" s="9" t="s">
        <v>382</v>
      </c>
      <c r="AB49" s="9" t="s">
        <v>382</v>
      </c>
      <c r="AC49" s="9" t="s">
        <v>382</v>
      </c>
      <c r="AD49" s="9" t="s">
        <v>382</v>
      </c>
      <c r="AE49" s="9" t="s">
        <v>382</v>
      </c>
      <c r="AF49" s="9" t="s">
        <v>382</v>
      </c>
      <c r="AG49" s="9" t="s">
        <v>382</v>
      </c>
      <c r="AH49" s="9" t="s">
        <v>382</v>
      </c>
      <c r="AI49" s="9" t="s">
        <v>382</v>
      </c>
      <c r="AJ49" s="9" t="s">
        <v>382</v>
      </c>
      <c r="AK49" s="9" t="s">
        <v>382</v>
      </c>
      <c r="AL49" s="9" t="s">
        <v>382</v>
      </c>
    </row>
    <row r="50" spans="15:38" ht="13.5" customHeight="1">
      <c r="O50" s="59" t="s">
        <v>440</v>
      </c>
      <c r="P50" s="60"/>
      <c r="Q50" s="9" t="s">
        <v>437</v>
      </c>
      <c r="R50" s="9" t="s">
        <v>437</v>
      </c>
      <c r="S50" s="9" t="s">
        <v>437</v>
      </c>
      <c r="T50" s="9" t="s">
        <v>437</v>
      </c>
      <c r="U50" s="9">
        <v>1</v>
      </c>
      <c r="V50" s="9"/>
      <c r="W50" s="9">
        <v>50</v>
      </c>
      <c r="Y50" s="64">
        <v>6</v>
      </c>
      <c r="Z50" s="64">
        <v>1690</v>
      </c>
      <c r="AA50" s="9" t="s">
        <v>382</v>
      </c>
      <c r="AB50" s="9" t="s">
        <v>382</v>
      </c>
      <c r="AC50" s="9">
        <v>1</v>
      </c>
      <c r="AD50" s="9">
        <v>100</v>
      </c>
      <c r="AE50" s="9">
        <v>1</v>
      </c>
      <c r="AF50" s="9">
        <v>100</v>
      </c>
      <c r="AG50" s="9" t="s">
        <v>382</v>
      </c>
      <c r="AH50" s="9" t="s">
        <v>382</v>
      </c>
      <c r="AI50" s="9" t="s">
        <v>382</v>
      </c>
      <c r="AJ50" s="9" t="s">
        <v>382</v>
      </c>
      <c r="AK50" s="9">
        <v>1</v>
      </c>
      <c r="AL50" s="9">
        <v>100</v>
      </c>
    </row>
    <row r="51" spans="15:38" ht="13.5" customHeight="1">
      <c r="O51" s="43"/>
      <c r="P51" s="40"/>
      <c r="Q51" s="9" t="s">
        <v>437</v>
      </c>
      <c r="R51" s="9" t="s">
        <v>437</v>
      </c>
      <c r="S51" s="9" t="s">
        <v>437</v>
      </c>
      <c r="T51" s="9" t="s">
        <v>437</v>
      </c>
      <c r="U51" s="45"/>
      <c r="V51" s="45"/>
      <c r="W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</row>
    <row r="52" spans="15:20" ht="13.5" customHeight="1">
      <c r="O52" s="68" t="s">
        <v>332</v>
      </c>
      <c r="P52" s="68"/>
      <c r="Q52" s="43"/>
      <c r="R52" s="43"/>
      <c r="S52" s="43"/>
      <c r="T52" s="43"/>
    </row>
    <row r="53" ht="13.5" customHeight="1"/>
    <row r="54" spans="15:19" ht="13.5" customHeight="1">
      <c r="O54" s="59"/>
      <c r="P54" s="59"/>
      <c r="Q54" s="59"/>
      <c r="R54" s="59"/>
      <c r="S54" s="59"/>
    </row>
    <row r="55" spans="15:17" ht="13.5" customHeight="1">
      <c r="O55" s="59"/>
      <c r="P55" s="59"/>
      <c r="Q55" s="59"/>
    </row>
    <row r="56" spans="1:17" ht="13.5" customHeight="1">
      <c r="A56" s="16" t="s">
        <v>767</v>
      </c>
      <c r="E56" s="8"/>
      <c r="I56" s="8"/>
      <c r="J56" s="8"/>
      <c r="Q56" s="59"/>
    </row>
    <row r="57" spans="5:36" ht="13.5" customHeight="1">
      <c r="E57" s="8"/>
      <c r="I57" s="8"/>
      <c r="J57" s="8"/>
      <c r="N57" s="17"/>
      <c r="O57" s="17"/>
      <c r="U57" s="17"/>
      <c r="V57" s="17"/>
      <c r="W57" s="17"/>
      <c r="AJ57" s="19" t="s">
        <v>441</v>
      </c>
    </row>
    <row r="58" spans="1:36" ht="13.5" customHeight="1">
      <c r="A58" s="457" t="s">
        <v>72</v>
      </c>
      <c r="B58" s="418" t="s">
        <v>78</v>
      </c>
      <c r="C58" s="418"/>
      <c r="D58" s="418"/>
      <c r="E58" s="418"/>
      <c r="F58" s="418"/>
      <c r="G58" s="418"/>
      <c r="H58" s="418"/>
      <c r="I58" s="418" t="s">
        <v>79</v>
      </c>
      <c r="J58" s="418"/>
      <c r="K58" s="418"/>
      <c r="L58" s="418"/>
      <c r="M58" s="391"/>
      <c r="N58" s="391"/>
      <c r="O58" s="69"/>
      <c r="P58" s="70" t="s">
        <v>104</v>
      </c>
      <c r="Q58" s="17"/>
      <c r="X58" s="22"/>
      <c r="Y58" s="22"/>
      <c r="Z58" s="22"/>
      <c r="AA58" s="22"/>
      <c r="AB58" s="22"/>
      <c r="AC58" s="22"/>
      <c r="AD58" s="22"/>
      <c r="AE58" s="22"/>
      <c r="AF58" s="71"/>
      <c r="AG58" s="456" t="s">
        <v>105</v>
      </c>
      <c r="AH58" s="457"/>
      <c r="AI58" s="457"/>
      <c r="AJ58" s="457"/>
    </row>
    <row r="59" spans="1:36" ht="13.5" customHeight="1">
      <c r="A59" s="392"/>
      <c r="B59" s="418" t="s">
        <v>80</v>
      </c>
      <c r="C59" s="393" t="s">
        <v>96</v>
      </c>
      <c r="D59" s="398" t="s">
        <v>729</v>
      </c>
      <c r="E59" s="399"/>
      <c r="F59" s="395" t="s">
        <v>735</v>
      </c>
      <c r="G59" s="456" t="s">
        <v>81</v>
      </c>
      <c r="H59" s="414"/>
      <c r="I59" s="391"/>
      <c r="J59" s="391"/>
      <c r="K59" s="391"/>
      <c r="L59" s="391"/>
      <c r="M59" s="391"/>
      <c r="N59" s="391"/>
      <c r="O59" s="483" t="s">
        <v>82</v>
      </c>
      <c r="P59" s="484"/>
      <c r="Q59" s="22"/>
      <c r="R59" s="22"/>
      <c r="Y59" s="483" t="s">
        <v>83</v>
      </c>
      <c r="Z59" s="484"/>
      <c r="AC59" s="483" t="s">
        <v>83</v>
      </c>
      <c r="AD59" s="484"/>
      <c r="AE59" s="483" t="s">
        <v>84</v>
      </c>
      <c r="AF59" s="484"/>
      <c r="AG59" s="433"/>
      <c r="AH59" s="434"/>
      <c r="AI59" s="434"/>
      <c r="AJ59" s="434"/>
    </row>
    <row r="60" spans="1:36" ht="13.5" customHeight="1">
      <c r="A60" s="417"/>
      <c r="B60" s="418"/>
      <c r="C60" s="394"/>
      <c r="D60" s="400"/>
      <c r="E60" s="401"/>
      <c r="F60" s="395"/>
      <c r="G60" s="433"/>
      <c r="H60" s="415"/>
      <c r="I60" s="24" t="s">
        <v>85</v>
      </c>
      <c r="J60" s="483" t="s">
        <v>442</v>
      </c>
      <c r="K60" s="484"/>
      <c r="L60" s="77" t="s">
        <v>86</v>
      </c>
      <c r="M60" s="77" t="s">
        <v>87</v>
      </c>
      <c r="N60" s="77" t="s">
        <v>88</v>
      </c>
      <c r="O60" s="24" t="s">
        <v>89</v>
      </c>
      <c r="P60" s="24" t="s">
        <v>90</v>
      </c>
      <c r="Q60" s="78"/>
      <c r="R60" s="78"/>
      <c r="Y60" s="21" t="s">
        <v>89</v>
      </c>
      <c r="Z60" s="24" t="s">
        <v>90</v>
      </c>
      <c r="AC60" s="21" t="s">
        <v>89</v>
      </c>
      <c r="AD60" s="24" t="s">
        <v>90</v>
      </c>
      <c r="AE60" s="24" t="s">
        <v>89</v>
      </c>
      <c r="AF60" s="24" t="s">
        <v>90</v>
      </c>
      <c r="AG60" s="483" t="s">
        <v>89</v>
      </c>
      <c r="AH60" s="455"/>
      <c r="AI60" s="483" t="s">
        <v>91</v>
      </c>
      <c r="AJ60" s="455"/>
    </row>
    <row r="61" spans="1:36" ht="13.5">
      <c r="A61" s="18" t="s">
        <v>92</v>
      </c>
      <c r="B61" s="2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77"/>
      <c r="R61" s="77"/>
      <c r="Z61" s="18"/>
      <c r="AC61" s="18"/>
      <c r="AD61" s="18"/>
      <c r="AE61" s="18"/>
      <c r="AF61" s="18"/>
      <c r="AG61" s="18"/>
      <c r="AH61" s="18"/>
      <c r="AI61" s="18"/>
      <c r="AJ61" s="18"/>
    </row>
    <row r="62" spans="1:36" s="81" customFormat="1" ht="13.5" customHeight="1" hidden="1">
      <c r="A62" s="38" t="s">
        <v>485</v>
      </c>
      <c r="B62" s="79">
        <v>9155</v>
      </c>
      <c r="C62" s="80">
        <v>19049</v>
      </c>
      <c r="D62" s="80"/>
      <c r="E62" s="80">
        <v>166584</v>
      </c>
      <c r="F62" s="80">
        <v>80073</v>
      </c>
      <c r="G62" s="80"/>
      <c r="H62" s="80">
        <v>1525072</v>
      </c>
      <c r="I62" s="80">
        <v>132728</v>
      </c>
      <c r="J62" s="80"/>
      <c r="K62" s="80">
        <v>3554774</v>
      </c>
      <c r="L62" s="80">
        <v>2591301</v>
      </c>
      <c r="M62" s="80">
        <v>889170</v>
      </c>
      <c r="N62" s="80">
        <v>74303</v>
      </c>
      <c r="O62" s="80">
        <v>370</v>
      </c>
      <c r="P62" s="80">
        <v>19080</v>
      </c>
      <c r="Q62" s="18"/>
      <c r="R62" s="18"/>
      <c r="S62" s="8"/>
      <c r="T62" s="8"/>
      <c r="X62" s="80">
        <v>46</v>
      </c>
      <c r="Y62" s="80"/>
      <c r="Z62" s="80">
        <v>12600</v>
      </c>
      <c r="AC62" s="80"/>
      <c r="AD62" s="80"/>
      <c r="AE62" s="80">
        <v>324</v>
      </c>
      <c r="AF62" s="80">
        <v>6480</v>
      </c>
      <c r="AG62" s="80"/>
      <c r="AH62" s="82">
        <v>3733</v>
      </c>
      <c r="AI62" s="82"/>
      <c r="AJ62" s="82">
        <v>315121</v>
      </c>
    </row>
    <row r="63" spans="1:36" ht="13.5" customHeight="1" hidden="1">
      <c r="A63" s="36" t="s">
        <v>273</v>
      </c>
      <c r="B63" s="79">
        <v>9231</v>
      </c>
      <c r="C63" s="80">
        <v>18760</v>
      </c>
      <c r="D63" s="80"/>
      <c r="E63" s="80">
        <v>156778</v>
      </c>
      <c r="F63" s="80">
        <v>77144</v>
      </c>
      <c r="G63" s="80"/>
      <c r="H63" s="80">
        <v>1447214</v>
      </c>
      <c r="I63" s="80">
        <v>128658</v>
      </c>
      <c r="J63" s="80"/>
      <c r="K63" s="80">
        <v>3605116</v>
      </c>
      <c r="L63" s="80">
        <v>2637968</v>
      </c>
      <c r="M63" s="80">
        <v>917598</v>
      </c>
      <c r="N63" s="80">
        <v>49550</v>
      </c>
      <c r="O63" s="80">
        <v>392</v>
      </c>
      <c r="P63" s="80">
        <v>21280</v>
      </c>
      <c r="Q63" s="80"/>
      <c r="R63" s="80"/>
      <c r="S63" s="81"/>
      <c r="T63" s="81"/>
      <c r="X63" s="80">
        <v>48</v>
      </c>
      <c r="Y63" s="80"/>
      <c r="Z63" s="80">
        <v>14400</v>
      </c>
      <c r="AC63" s="80"/>
      <c r="AD63" s="80"/>
      <c r="AE63" s="80">
        <v>344</v>
      </c>
      <c r="AF63" s="80">
        <v>6880</v>
      </c>
      <c r="AG63" s="80"/>
      <c r="AH63" s="82">
        <v>3596</v>
      </c>
      <c r="AI63" s="82"/>
      <c r="AJ63" s="82">
        <v>292951</v>
      </c>
    </row>
    <row r="64" spans="1:36" ht="13.5" customHeight="1" hidden="1">
      <c r="A64" s="36" t="s">
        <v>484</v>
      </c>
      <c r="B64" s="79">
        <v>9249</v>
      </c>
      <c r="C64" s="80">
        <v>18400</v>
      </c>
      <c r="D64" s="80"/>
      <c r="E64" s="80">
        <v>153161</v>
      </c>
      <c r="F64" s="80">
        <v>76988</v>
      </c>
      <c r="G64" s="80"/>
      <c r="H64" s="80">
        <v>1416587</v>
      </c>
      <c r="I64" s="80">
        <v>129182</v>
      </c>
      <c r="J64" s="80"/>
      <c r="K64" s="80">
        <v>3444304</v>
      </c>
      <c r="L64" s="80">
        <v>2507869</v>
      </c>
      <c r="M64" s="80">
        <v>907015</v>
      </c>
      <c r="N64" s="80">
        <v>29420</v>
      </c>
      <c r="O64" s="80">
        <v>408</v>
      </c>
      <c r="P64" s="80">
        <v>21600</v>
      </c>
      <c r="Q64" s="80"/>
      <c r="R64" s="80"/>
      <c r="X64" s="80">
        <v>48</v>
      </c>
      <c r="Y64" s="80"/>
      <c r="Z64" s="80">
        <v>14400</v>
      </c>
      <c r="AC64" s="80"/>
      <c r="AD64" s="80"/>
      <c r="AE64" s="80">
        <v>360</v>
      </c>
      <c r="AF64" s="80">
        <v>7200</v>
      </c>
      <c r="AG64" s="80"/>
      <c r="AH64" s="82">
        <v>3502</v>
      </c>
      <c r="AI64" s="82"/>
      <c r="AJ64" s="82">
        <v>271179</v>
      </c>
    </row>
    <row r="65" spans="1:36" ht="13.5" customHeight="1" hidden="1">
      <c r="A65" s="36" t="s">
        <v>701</v>
      </c>
      <c r="B65" s="79">
        <v>9300</v>
      </c>
      <c r="C65" s="80">
        <v>18264</v>
      </c>
      <c r="D65" s="80"/>
      <c r="E65" s="80">
        <v>149158</v>
      </c>
      <c r="F65" s="80">
        <v>75951</v>
      </c>
      <c r="G65" s="454">
        <v>1387173</v>
      </c>
      <c r="H65" s="454"/>
      <c r="I65" s="80">
        <v>131291</v>
      </c>
      <c r="J65" s="454">
        <v>3414656</v>
      </c>
      <c r="K65" s="454"/>
      <c r="L65" s="80">
        <v>2446035</v>
      </c>
      <c r="M65" s="80">
        <v>938043</v>
      </c>
      <c r="N65" s="80">
        <v>30578</v>
      </c>
      <c r="O65" s="80">
        <v>379</v>
      </c>
      <c r="P65" s="80">
        <v>17100</v>
      </c>
      <c r="Q65" s="80"/>
      <c r="R65" s="80"/>
      <c r="X65" s="454">
        <v>34</v>
      </c>
      <c r="Y65" s="454"/>
      <c r="Z65" s="80">
        <v>10200</v>
      </c>
      <c r="AC65" s="80"/>
      <c r="AD65" s="80"/>
      <c r="AE65" s="80">
        <v>345</v>
      </c>
      <c r="AF65" s="80">
        <v>6900</v>
      </c>
      <c r="AG65" s="80"/>
      <c r="AH65" s="82">
        <v>3318</v>
      </c>
      <c r="AI65" s="82"/>
      <c r="AJ65" s="82">
        <v>278868</v>
      </c>
    </row>
    <row r="66" spans="1:36" ht="13.5" customHeight="1" hidden="1">
      <c r="A66" s="84" t="s">
        <v>746</v>
      </c>
      <c r="B66" s="79">
        <v>9491</v>
      </c>
      <c r="C66" s="80">
        <v>18354</v>
      </c>
      <c r="D66" s="80"/>
      <c r="E66" s="80">
        <v>148156</v>
      </c>
      <c r="F66" s="80">
        <v>76613</v>
      </c>
      <c r="G66" s="454">
        <v>1406147</v>
      </c>
      <c r="H66" s="454"/>
      <c r="I66" s="80">
        <v>135301</v>
      </c>
      <c r="J66" s="454">
        <v>3392814</v>
      </c>
      <c r="K66" s="454"/>
      <c r="L66" s="80">
        <v>2401445</v>
      </c>
      <c r="M66" s="80">
        <v>961483</v>
      </c>
      <c r="N66" s="80">
        <v>29886</v>
      </c>
      <c r="O66" s="80">
        <v>433</v>
      </c>
      <c r="P66" s="80">
        <v>22870</v>
      </c>
      <c r="Q66" s="80"/>
      <c r="R66" s="80"/>
      <c r="X66" s="454">
        <v>37</v>
      </c>
      <c r="Y66" s="454"/>
      <c r="Z66" s="80">
        <v>11100</v>
      </c>
      <c r="AC66" s="80"/>
      <c r="AD66" s="80"/>
      <c r="AE66" s="80">
        <v>396</v>
      </c>
      <c r="AF66" s="80">
        <v>11770</v>
      </c>
      <c r="AG66" s="80"/>
      <c r="AH66" s="82">
        <v>3402</v>
      </c>
      <c r="AI66" s="82"/>
      <c r="AJ66" s="82">
        <v>299165</v>
      </c>
    </row>
    <row r="67" spans="1:36" ht="13.5" customHeight="1" hidden="1">
      <c r="A67" s="84" t="s">
        <v>790</v>
      </c>
      <c r="B67" s="79">
        <v>9722</v>
      </c>
      <c r="C67" s="80">
        <v>18601</v>
      </c>
      <c r="D67" s="80"/>
      <c r="E67" s="80">
        <v>139205</v>
      </c>
      <c r="F67" s="80">
        <v>72757</v>
      </c>
      <c r="G67" s="454">
        <f>ROUND(1072465070+280887730,-3)/1000</f>
        <v>1353353</v>
      </c>
      <c r="H67" s="454"/>
      <c r="I67" s="80">
        <f>85564+51485</f>
        <v>137049</v>
      </c>
      <c r="J67" s="454">
        <f>ROUND(2274617692+1108674229,-3)/1000</f>
        <v>3383292</v>
      </c>
      <c r="K67" s="454"/>
      <c r="L67" s="80">
        <f>ROUND(1560122610+841097577,-3)/1000</f>
        <v>2401220</v>
      </c>
      <c r="M67" s="80">
        <f>ROUND(690320758+262313600,-3)/1000</f>
        <v>952634</v>
      </c>
      <c r="N67" s="80">
        <f>ROUND(24174324+5263052,-3)/1000</f>
        <v>29437</v>
      </c>
      <c r="O67" s="80">
        <f>X67+AE67</f>
        <v>404</v>
      </c>
      <c r="P67" s="80">
        <f>Z67+AF67</f>
        <v>25070</v>
      </c>
      <c r="Q67" s="80"/>
      <c r="R67" s="80"/>
      <c r="X67" s="454">
        <v>48</v>
      </c>
      <c r="Y67" s="454"/>
      <c r="Z67" s="80">
        <v>14400</v>
      </c>
      <c r="AC67" s="80"/>
      <c r="AD67" s="80"/>
      <c r="AE67" s="80">
        <v>356</v>
      </c>
      <c r="AF67" s="80">
        <v>10670</v>
      </c>
      <c r="AG67" s="80"/>
      <c r="AH67" s="82">
        <f>2617+627</f>
        <v>3244</v>
      </c>
      <c r="AI67" s="82"/>
      <c r="AJ67" s="82">
        <f>ROUND(237509500+46307658,-3)/1000</f>
        <v>283817</v>
      </c>
    </row>
    <row r="68" spans="1:36" ht="13.5" customHeight="1" hidden="1">
      <c r="A68" s="84" t="s">
        <v>858</v>
      </c>
      <c r="B68" s="79">
        <v>9881</v>
      </c>
      <c r="C68" s="80">
        <v>18752</v>
      </c>
      <c r="D68" s="80"/>
      <c r="E68" s="80">
        <f>G68/B68*1000</f>
        <v>145966</v>
      </c>
      <c r="F68" s="80">
        <f>G68/C68*1000</f>
        <v>76914</v>
      </c>
      <c r="G68" s="454">
        <f>ROUND(1145492802+296801498,-3)/1000</f>
        <v>1442294</v>
      </c>
      <c r="H68" s="454"/>
      <c r="I68" s="80">
        <f>88843+54393</f>
        <v>143236</v>
      </c>
      <c r="J68" s="454">
        <f>ROUND(2226935176+1107358562,-3)/1000</f>
        <v>3334294</v>
      </c>
      <c r="K68" s="454"/>
      <c r="L68" s="80">
        <f>ROUND(1528572039+841023744,-3)/1000</f>
        <v>2369596</v>
      </c>
      <c r="M68" s="80">
        <f>ROUND(673204965+260451722,-3)/1000</f>
        <v>933657</v>
      </c>
      <c r="N68" s="80">
        <f>ROUND(25158172+5883096,-3)/1000</f>
        <v>31041</v>
      </c>
      <c r="O68" s="80">
        <f>X68+AE68</f>
        <v>411</v>
      </c>
      <c r="P68" s="80">
        <f>Z68+AF68</f>
        <v>22320</v>
      </c>
      <c r="Q68" s="80"/>
      <c r="R68" s="80"/>
      <c r="X68" s="454">
        <v>37</v>
      </c>
      <c r="Y68" s="454"/>
      <c r="Z68" s="80">
        <v>11100</v>
      </c>
      <c r="AC68" s="80"/>
      <c r="AD68" s="80"/>
      <c r="AE68" s="80">
        <v>374</v>
      </c>
      <c r="AF68" s="80">
        <v>11220</v>
      </c>
      <c r="AG68" s="80"/>
      <c r="AH68" s="82">
        <f>2570+679</f>
        <v>3249</v>
      </c>
      <c r="AI68" s="82"/>
      <c r="AJ68" s="82">
        <f>ROUND(240811914+47679491,-3)/1000</f>
        <v>288491</v>
      </c>
    </row>
    <row r="69" spans="1:36" ht="13.5" customHeight="1" hidden="1">
      <c r="A69" s="84" t="s">
        <v>1064</v>
      </c>
      <c r="B69" s="79">
        <v>10049</v>
      </c>
      <c r="C69" s="80">
        <v>18859</v>
      </c>
      <c r="D69" s="80"/>
      <c r="E69" s="80">
        <v>138220</v>
      </c>
      <c r="F69" s="80">
        <v>73651</v>
      </c>
      <c r="G69" s="454">
        <v>1388976</v>
      </c>
      <c r="H69" s="454"/>
      <c r="I69" s="80">
        <v>155874</v>
      </c>
      <c r="J69" s="454">
        <v>3391227</v>
      </c>
      <c r="K69" s="454"/>
      <c r="L69" s="80">
        <v>2417040</v>
      </c>
      <c r="M69" s="80">
        <v>941804</v>
      </c>
      <c r="N69" s="80">
        <v>32383</v>
      </c>
      <c r="O69" s="80">
        <v>442</v>
      </c>
      <c r="P69" s="80">
        <v>24600</v>
      </c>
      <c r="Q69" s="80"/>
      <c r="R69" s="80"/>
      <c r="X69" s="454">
        <v>42</v>
      </c>
      <c r="Y69" s="454"/>
      <c r="Z69" s="80">
        <v>12600</v>
      </c>
      <c r="AC69" s="80"/>
      <c r="AD69" s="80"/>
      <c r="AE69" s="80">
        <v>400</v>
      </c>
      <c r="AF69" s="80">
        <v>12000</v>
      </c>
      <c r="AG69" s="80"/>
      <c r="AH69" s="82">
        <v>3226</v>
      </c>
      <c r="AI69" s="82"/>
      <c r="AJ69" s="82">
        <v>288089</v>
      </c>
    </row>
    <row r="70" spans="1:36" ht="13.5" customHeight="1" hidden="1">
      <c r="A70" s="85" t="s">
        <v>1125</v>
      </c>
      <c r="B70" s="79">
        <v>10307</v>
      </c>
      <c r="C70" s="80">
        <v>19269</v>
      </c>
      <c r="D70" s="80"/>
      <c r="E70" s="80">
        <v>134603</v>
      </c>
      <c r="F70" s="80">
        <v>71999</v>
      </c>
      <c r="G70" s="454">
        <v>1387348</v>
      </c>
      <c r="H70" s="454"/>
      <c r="I70" s="80">
        <v>155242</v>
      </c>
      <c r="J70" s="454">
        <v>3360462</v>
      </c>
      <c r="K70" s="454"/>
      <c r="L70" s="80">
        <v>2397627</v>
      </c>
      <c r="M70" s="80">
        <v>923493</v>
      </c>
      <c r="N70" s="80">
        <v>39342</v>
      </c>
      <c r="O70" s="80">
        <v>456</v>
      </c>
      <c r="P70" s="80">
        <v>25290</v>
      </c>
      <c r="Q70" s="80"/>
      <c r="R70" s="80"/>
      <c r="X70" s="454">
        <v>43</v>
      </c>
      <c r="Y70" s="454"/>
      <c r="Z70" s="80">
        <v>12900</v>
      </c>
      <c r="AC70" s="80">
        <v>43</v>
      </c>
      <c r="AD70" s="80">
        <v>12900</v>
      </c>
      <c r="AE70" s="80">
        <v>413</v>
      </c>
      <c r="AF70" s="80">
        <v>12390</v>
      </c>
      <c r="AG70" s="80"/>
      <c r="AH70" s="82">
        <v>3142</v>
      </c>
      <c r="AI70" s="82"/>
      <c r="AJ70" s="82">
        <v>277641</v>
      </c>
    </row>
    <row r="71" spans="1:36" ht="13.5" customHeight="1">
      <c r="A71" s="85" t="s">
        <v>1041</v>
      </c>
      <c r="B71" s="79">
        <v>10505</v>
      </c>
      <c r="C71" s="80">
        <v>19549</v>
      </c>
      <c r="D71" s="80"/>
      <c r="E71" s="80">
        <v>133500</v>
      </c>
      <c r="F71" s="80">
        <v>71739</v>
      </c>
      <c r="G71" s="454">
        <v>1402419</v>
      </c>
      <c r="H71" s="454"/>
      <c r="I71" s="80">
        <v>180650</v>
      </c>
      <c r="J71" s="454">
        <v>3512751</v>
      </c>
      <c r="K71" s="454"/>
      <c r="L71" s="80">
        <v>2512434</v>
      </c>
      <c r="M71" s="80">
        <v>960542</v>
      </c>
      <c r="N71" s="80">
        <v>39775</v>
      </c>
      <c r="O71" s="80">
        <v>445</v>
      </c>
      <c r="P71" s="80">
        <v>23340</v>
      </c>
      <c r="Q71" s="80"/>
      <c r="R71" s="80"/>
      <c r="X71" s="454">
        <v>37</v>
      </c>
      <c r="Y71" s="454"/>
      <c r="Z71" s="80">
        <v>11100</v>
      </c>
      <c r="AC71" s="80">
        <v>37</v>
      </c>
      <c r="AD71" s="80">
        <v>11100</v>
      </c>
      <c r="AE71" s="80">
        <v>408</v>
      </c>
      <c r="AF71" s="80">
        <v>12240</v>
      </c>
      <c r="AG71" s="80"/>
      <c r="AH71" s="82">
        <v>3240</v>
      </c>
      <c r="AI71" s="82"/>
      <c r="AJ71" s="82">
        <v>298972</v>
      </c>
    </row>
    <row r="72" spans="1:36" ht="13.5" customHeight="1">
      <c r="A72" s="86" t="s">
        <v>856</v>
      </c>
      <c r="B72" s="79">
        <v>10594</v>
      </c>
      <c r="C72" s="80">
        <v>19550</v>
      </c>
      <c r="D72" s="80"/>
      <c r="E72" s="80">
        <v>145412</v>
      </c>
      <c r="F72" s="80">
        <v>78798</v>
      </c>
      <c r="G72" s="454">
        <v>1540496</v>
      </c>
      <c r="H72" s="454"/>
      <c r="I72" s="80">
        <v>184112</v>
      </c>
      <c r="J72" s="454">
        <v>3595392</v>
      </c>
      <c r="K72" s="454"/>
      <c r="L72" s="80">
        <v>2616912</v>
      </c>
      <c r="M72" s="80">
        <v>941238</v>
      </c>
      <c r="N72" s="80">
        <v>37242</v>
      </c>
      <c r="O72" s="80">
        <v>472</v>
      </c>
      <c r="P72" s="80">
        <v>21720</v>
      </c>
      <c r="Q72" s="80"/>
      <c r="R72" s="80"/>
      <c r="X72" s="83"/>
      <c r="Y72" s="83">
        <v>28</v>
      </c>
      <c r="Z72" s="80">
        <v>8400</v>
      </c>
      <c r="AC72" s="80">
        <v>28</v>
      </c>
      <c r="AD72" s="80">
        <v>8400</v>
      </c>
      <c r="AE72" s="80">
        <v>444</v>
      </c>
      <c r="AF72" s="80">
        <v>13320</v>
      </c>
      <c r="AG72" s="80"/>
      <c r="AH72" s="82">
        <v>3326</v>
      </c>
      <c r="AI72" s="82"/>
      <c r="AJ72" s="82">
        <v>283105</v>
      </c>
    </row>
    <row r="73" spans="1:36" ht="13.5" customHeight="1">
      <c r="A73" s="86" t="s">
        <v>1062</v>
      </c>
      <c r="B73" s="79">
        <v>10719</v>
      </c>
      <c r="C73" s="80">
        <v>19530</v>
      </c>
      <c r="D73" s="80"/>
      <c r="E73" s="80">
        <v>141813</v>
      </c>
      <c r="F73" s="80">
        <v>77834</v>
      </c>
      <c r="G73" s="454">
        <v>1520098</v>
      </c>
      <c r="H73" s="454"/>
      <c r="I73" s="80">
        <v>185231</v>
      </c>
      <c r="J73" s="454">
        <v>3697085</v>
      </c>
      <c r="K73" s="454"/>
      <c r="L73" s="80">
        <v>2730061</v>
      </c>
      <c r="M73" s="80">
        <v>930953</v>
      </c>
      <c r="N73" s="80">
        <v>36071</v>
      </c>
      <c r="O73" s="80">
        <v>462</v>
      </c>
      <c r="P73" s="80">
        <v>23580</v>
      </c>
      <c r="Q73" s="80"/>
      <c r="R73" s="80"/>
      <c r="X73" s="83"/>
      <c r="Y73" s="83">
        <v>36</v>
      </c>
      <c r="Z73" s="80">
        <v>10800</v>
      </c>
      <c r="AC73" s="80">
        <v>36</v>
      </c>
      <c r="AD73" s="80">
        <v>10800</v>
      </c>
      <c r="AE73" s="80">
        <v>426</v>
      </c>
      <c r="AF73" s="80">
        <v>12780</v>
      </c>
      <c r="AG73" s="80"/>
      <c r="AH73" s="82">
        <v>3377</v>
      </c>
      <c r="AI73" s="82"/>
      <c r="AJ73" s="82">
        <v>277631</v>
      </c>
    </row>
    <row r="74" spans="1:36" ht="13.5" customHeight="1">
      <c r="A74" s="86" t="s">
        <v>581</v>
      </c>
      <c r="B74" s="79">
        <v>10786</v>
      </c>
      <c r="C74" s="80">
        <v>19300</v>
      </c>
      <c r="D74" s="80"/>
      <c r="E74" s="80">
        <v>135617</v>
      </c>
      <c r="F74" s="80">
        <v>75791</v>
      </c>
      <c r="G74" s="454">
        <v>1462765</v>
      </c>
      <c r="H74" s="454"/>
      <c r="I74" s="80">
        <v>186807</v>
      </c>
      <c r="J74" s="454">
        <v>3693895</v>
      </c>
      <c r="K74" s="454"/>
      <c r="L74" s="80">
        <v>2777822</v>
      </c>
      <c r="M74" s="80">
        <v>885416</v>
      </c>
      <c r="N74" s="80">
        <v>30657</v>
      </c>
      <c r="O74" s="80">
        <v>510</v>
      </c>
      <c r="P74" s="80">
        <v>25380</v>
      </c>
      <c r="Q74" s="80"/>
      <c r="R74" s="80"/>
      <c r="X74" s="83"/>
      <c r="Y74" s="83">
        <v>34</v>
      </c>
      <c r="Z74" s="80">
        <v>11100</v>
      </c>
      <c r="AC74" s="80">
        <v>34</v>
      </c>
      <c r="AD74" s="80">
        <v>11100</v>
      </c>
      <c r="AE74" s="80">
        <v>476</v>
      </c>
      <c r="AF74" s="80">
        <v>14280</v>
      </c>
      <c r="AG74" s="80"/>
      <c r="AH74" s="82">
        <v>3221</v>
      </c>
      <c r="AI74" s="82"/>
      <c r="AJ74" s="82">
        <v>244537</v>
      </c>
    </row>
    <row r="75" spans="1:36" ht="13.5" customHeight="1">
      <c r="A75" s="86" t="s">
        <v>842</v>
      </c>
      <c r="B75" s="79">
        <v>10764</v>
      </c>
      <c r="C75" s="80">
        <v>18990</v>
      </c>
      <c r="D75" s="80"/>
      <c r="E75" s="80">
        <v>136101</v>
      </c>
      <c r="F75" s="80">
        <v>77145</v>
      </c>
      <c r="G75" s="454">
        <v>1464991</v>
      </c>
      <c r="H75" s="454"/>
      <c r="I75" s="80">
        <v>196176</v>
      </c>
      <c r="J75" s="454">
        <v>4023415</v>
      </c>
      <c r="K75" s="454"/>
      <c r="L75" s="80">
        <v>3047510</v>
      </c>
      <c r="M75" s="80">
        <v>944446</v>
      </c>
      <c r="N75" s="80">
        <v>31459</v>
      </c>
      <c r="O75" s="80">
        <v>477</v>
      </c>
      <c r="P75" s="80">
        <v>24550</v>
      </c>
      <c r="Q75" s="80"/>
      <c r="R75" s="80"/>
      <c r="X75" s="83"/>
      <c r="Y75" s="83"/>
      <c r="Z75" s="80"/>
      <c r="AC75" s="80">
        <v>32</v>
      </c>
      <c r="AD75" s="80">
        <v>11200</v>
      </c>
      <c r="AE75" s="80">
        <v>445</v>
      </c>
      <c r="AF75" s="80">
        <v>13350</v>
      </c>
      <c r="AG75" s="80"/>
      <c r="AH75" s="82">
        <v>3387</v>
      </c>
      <c r="AI75" s="82"/>
      <c r="AJ75" s="82">
        <v>272106</v>
      </c>
    </row>
    <row r="76" spans="1:36" ht="13.5" customHeight="1">
      <c r="A76" s="42"/>
      <c r="B76" s="87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9"/>
      <c r="P76" s="89"/>
      <c r="Q76" s="80"/>
      <c r="R76" s="80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90"/>
      <c r="AI76" s="90"/>
      <c r="AJ76" s="90"/>
    </row>
    <row r="77" spans="1:18" ht="13.5" customHeight="1">
      <c r="A77" s="18" t="s">
        <v>582</v>
      </c>
      <c r="E77" s="8"/>
      <c r="I77" s="8"/>
      <c r="J77" s="8"/>
      <c r="Q77" s="88"/>
      <c r="R77" s="88"/>
    </row>
    <row r="78" ht="13.5" customHeight="1"/>
    <row r="79" spans="1:12" ht="13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3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3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3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3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3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3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3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3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3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3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3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3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3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3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3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3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</sheetData>
  <mergeCells count="149">
    <mergeCell ref="G75:H75"/>
    <mergeCell ref="J75:K75"/>
    <mergeCell ref="AC59:AD59"/>
    <mergeCell ref="AA29:AB29"/>
    <mergeCell ref="O41:P41"/>
    <mergeCell ref="O40:P40"/>
    <mergeCell ref="O35:P35"/>
    <mergeCell ref="U30:V30"/>
    <mergeCell ref="U29:W29"/>
    <mergeCell ref="O31:P31"/>
    <mergeCell ref="AC3:AD3"/>
    <mergeCell ref="C19:D19"/>
    <mergeCell ref="F19:G19"/>
    <mergeCell ref="I19:J19"/>
    <mergeCell ref="C18:D18"/>
    <mergeCell ref="F18:G18"/>
    <mergeCell ref="Y3:Z3"/>
    <mergeCell ref="X10:Y10"/>
    <mergeCell ref="X11:Y11"/>
    <mergeCell ref="X12:Y12"/>
    <mergeCell ref="C34:D34"/>
    <mergeCell ref="C39:D39"/>
    <mergeCell ref="F39:G39"/>
    <mergeCell ref="C41:D41"/>
    <mergeCell ref="C40:D40"/>
    <mergeCell ref="F40:G40"/>
    <mergeCell ref="X65:Y65"/>
    <mergeCell ref="D59:E60"/>
    <mergeCell ref="F42:G42"/>
    <mergeCell ref="C29:D30"/>
    <mergeCell ref="J29:K30"/>
    <mergeCell ref="F30:G30"/>
    <mergeCell ref="C35:D35"/>
    <mergeCell ref="C38:D38"/>
    <mergeCell ref="C36:D36"/>
    <mergeCell ref="C37:D37"/>
    <mergeCell ref="X67:Y67"/>
    <mergeCell ref="C15:D15"/>
    <mergeCell ref="F15:G15"/>
    <mergeCell ref="I15:J15"/>
    <mergeCell ref="E29:I29"/>
    <mergeCell ref="C16:D16"/>
    <mergeCell ref="F16:G16"/>
    <mergeCell ref="I16:J16"/>
    <mergeCell ref="G67:H67"/>
    <mergeCell ref="C43:D43"/>
    <mergeCell ref="X69:Y69"/>
    <mergeCell ref="X68:Y68"/>
    <mergeCell ref="F13:G13"/>
    <mergeCell ref="F14:G14"/>
    <mergeCell ref="G69:H69"/>
    <mergeCell ref="J65:K65"/>
    <mergeCell ref="J66:K66"/>
    <mergeCell ref="J67:K67"/>
    <mergeCell ref="G68:H68"/>
    <mergeCell ref="X66:Y66"/>
    <mergeCell ref="I18:J18"/>
    <mergeCell ref="C17:D17"/>
    <mergeCell ref="F17:G17"/>
    <mergeCell ref="J69:K69"/>
    <mergeCell ref="G65:H65"/>
    <mergeCell ref="G66:H66"/>
    <mergeCell ref="J60:K60"/>
    <mergeCell ref="J68:K68"/>
    <mergeCell ref="F43:G43"/>
    <mergeCell ref="C42:D42"/>
    <mergeCell ref="C10:D10"/>
    <mergeCell ref="C11:D11"/>
    <mergeCell ref="I14:J14"/>
    <mergeCell ref="F10:G10"/>
    <mergeCell ref="F11:G11"/>
    <mergeCell ref="C12:D12"/>
    <mergeCell ref="I12:J12"/>
    <mergeCell ref="I11:J11"/>
    <mergeCell ref="I13:J13"/>
    <mergeCell ref="I10:J10"/>
    <mergeCell ref="A29:A30"/>
    <mergeCell ref="B29:B30"/>
    <mergeCell ref="K3:L3"/>
    <mergeCell ref="A58:A60"/>
    <mergeCell ref="B58:H58"/>
    <mergeCell ref="I58:N59"/>
    <mergeCell ref="B59:B60"/>
    <mergeCell ref="C59:C60"/>
    <mergeCell ref="F59:F60"/>
    <mergeCell ref="G59:H60"/>
    <mergeCell ref="A3:A4"/>
    <mergeCell ref="M3:N3"/>
    <mergeCell ref="O3:P3"/>
    <mergeCell ref="C4:D4"/>
    <mergeCell ref="B3:D3"/>
    <mergeCell ref="F4:G4"/>
    <mergeCell ref="E3:G3"/>
    <mergeCell ref="H3:J3"/>
    <mergeCell ref="I4:J4"/>
    <mergeCell ref="I17:J17"/>
    <mergeCell ref="X17:Y17"/>
    <mergeCell ref="C13:D13"/>
    <mergeCell ref="C14:D14"/>
    <mergeCell ref="X15:Y15"/>
    <mergeCell ref="X16:Y16"/>
    <mergeCell ref="X14:Y14"/>
    <mergeCell ref="X13:Y13"/>
    <mergeCell ref="F12:G12"/>
    <mergeCell ref="AK29:AL29"/>
    <mergeCell ref="Y29:Z29"/>
    <mergeCell ref="L29:L30"/>
    <mergeCell ref="M29:M30"/>
    <mergeCell ref="N29:N30"/>
    <mergeCell ref="AI29:AJ29"/>
    <mergeCell ref="O29:P30"/>
    <mergeCell ref="Q29:R29"/>
    <mergeCell ref="AE29:AF29"/>
    <mergeCell ref="AG3:AH3"/>
    <mergeCell ref="AE3:AF3"/>
    <mergeCell ref="AK3:AK4"/>
    <mergeCell ref="AJ3:AJ4"/>
    <mergeCell ref="AI3:AI4"/>
    <mergeCell ref="AG29:AH29"/>
    <mergeCell ref="AG60:AH60"/>
    <mergeCell ref="O59:P59"/>
    <mergeCell ref="Y59:Z59"/>
    <mergeCell ref="AE59:AF59"/>
    <mergeCell ref="S29:T29"/>
    <mergeCell ref="O34:P34"/>
    <mergeCell ref="O38:P38"/>
    <mergeCell ref="U31:V31"/>
    <mergeCell ref="U38:V38"/>
    <mergeCell ref="AI60:AJ60"/>
    <mergeCell ref="AG58:AJ59"/>
    <mergeCell ref="G72:H72"/>
    <mergeCell ref="J72:K72"/>
    <mergeCell ref="G71:H71"/>
    <mergeCell ref="J71:K71"/>
    <mergeCell ref="X71:Y71"/>
    <mergeCell ref="G70:H70"/>
    <mergeCell ref="J70:K70"/>
    <mergeCell ref="X70:Y70"/>
    <mergeCell ref="C44:D44"/>
    <mergeCell ref="F44:G44"/>
    <mergeCell ref="G74:H74"/>
    <mergeCell ref="J74:K74"/>
    <mergeCell ref="G73:H73"/>
    <mergeCell ref="J73:K73"/>
    <mergeCell ref="AC29:AD29"/>
    <mergeCell ref="C20:D20"/>
    <mergeCell ref="F20:G20"/>
    <mergeCell ref="I20:J20"/>
    <mergeCell ref="L28:N28"/>
  </mergeCells>
  <printOptions/>
  <pageMargins left="0.5905511811023623" right="0.3937007874015748" top="0.7874015748031497" bottom="1.0236220472440944" header="0.3937007874015748" footer="0"/>
  <pageSetup fitToHeight="0" fitToWidth="0" orientation="portrait" paperSize="9" scale="88" r:id="rId1"/>
  <colBreaks count="1" manualBreakCount="1">
    <brk id="1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64"/>
  <sheetViews>
    <sheetView zoomScaleSheetLayoutView="100" workbookViewId="0" topLeftCell="A1">
      <selection activeCell="J17" sqref="J17"/>
    </sheetView>
  </sheetViews>
  <sheetFormatPr defaultColWidth="9.875" defaultRowHeight="12.75"/>
  <cols>
    <col min="1" max="1" width="30.375" style="17" customWidth="1"/>
    <col min="2" max="2" width="9.75390625" style="17" customWidth="1"/>
    <col min="3" max="3" width="3.625" style="355" customWidth="1"/>
    <col min="4" max="4" width="3.00390625" style="356" customWidth="1"/>
    <col min="5" max="5" width="3.625" style="17" customWidth="1"/>
    <col min="6" max="6" width="22.75390625" style="17" customWidth="1"/>
    <col min="7" max="7" width="12.375" style="8" customWidth="1"/>
    <col min="8" max="16384" width="15.75390625" style="8" customWidth="1"/>
  </cols>
  <sheetData>
    <row r="1" spans="1:2" ht="12.75" customHeight="1">
      <c r="A1" s="16" t="s">
        <v>1147</v>
      </c>
      <c r="B1" s="18"/>
    </row>
    <row r="2" spans="1:7" ht="12.75" customHeight="1">
      <c r="A2" s="8"/>
      <c r="B2" s="8"/>
      <c r="F2" s="357"/>
      <c r="G2" s="357" t="s">
        <v>758</v>
      </c>
    </row>
    <row r="3" spans="1:7" ht="12.75" customHeight="1">
      <c r="A3" s="22" t="s">
        <v>697</v>
      </c>
      <c r="B3" s="483" t="s">
        <v>292</v>
      </c>
      <c r="C3" s="455"/>
      <c r="D3" s="455"/>
      <c r="E3" s="484"/>
      <c r="F3" s="483" t="s">
        <v>698</v>
      </c>
      <c r="G3" s="455"/>
    </row>
    <row r="4" spans="1:7" ht="9.75" customHeight="1">
      <c r="A4" s="18" t="s">
        <v>293</v>
      </c>
      <c r="B4" s="51"/>
      <c r="C4" s="148"/>
      <c r="D4" s="330"/>
      <c r="E4" s="18"/>
      <c r="F4" s="68"/>
      <c r="G4" s="358"/>
    </row>
    <row r="5" spans="1:7" ht="12.75" customHeight="1">
      <c r="A5" s="18" t="s">
        <v>294</v>
      </c>
      <c r="B5" s="51"/>
      <c r="C5" s="148" t="s">
        <v>889</v>
      </c>
      <c r="D5" s="359" t="s">
        <v>699</v>
      </c>
      <c r="F5" s="422" t="s">
        <v>389</v>
      </c>
      <c r="G5" s="422"/>
    </row>
    <row r="6" spans="1:7" ht="12.75" customHeight="1">
      <c r="A6" s="18" t="s">
        <v>295</v>
      </c>
      <c r="B6" s="51"/>
      <c r="C6" s="148" t="s">
        <v>890</v>
      </c>
      <c r="D6" s="330"/>
      <c r="E6" s="359"/>
      <c r="F6" s="422" t="s">
        <v>394</v>
      </c>
      <c r="G6" s="422"/>
    </row>
    <row r="7" spans="1:7" ht="12.75" customHeight="1">
      <c r="A7" s="18" t="s">
        <v>296</v>
      </c>
      <c r="B7" s="51"/>
      <c r="C7" s="148" t="s">
        <v>891</v>
      </c>
      <c r="D7" s="330"/>
      <c r="E7" s="359"/>
      <c r="F7" s="422" t="s">
        <v>395</v>
      </c>
      <c r="G7" s="422"/>
    </row>
    <row r="8" spans="1:7" ht="12.75" customHeight="1">
      <c r="A8" s="18" t="s">
        <v>297</v>
      </c>
      <c r="B8" s="51"/>
      <c r="C8" s="148" t="s">
        <v>892</v>
      </c>
      <c r="D8" s="330"/>
      <c r="E8" s="359"/>
      <c r="F8" s="422" t="s">
        <v>396</v>
      </c>
      <c r="G8" s="422"/>
    </row>
    <row r="9" spans="1:7" ht="12.75" customHeight="1">
      <c r="A9" s="18" t="s">
        <v>298</v>
      </c>
      <c r="B9" s="51"/>
      <c r="C9" s="148" t="s">
        <v>893</v>
      </c>
      <c r="D9" s="330"/>
      <c r="E9" s="359"/>
      <c r="F9" s="422" t="s">
        <v>397</v>
      </c>
      <c r="G9" s="422"/>
    </row>
    <row r="10" spans="1:7" ht="12.75" customHeight="1">
      <c r="A10" s="18" t="s">
        <v>299</v>
      </c>
      <c r="B10" s="51"/>
      <c r="C10" s="148" t="s">
        <v>894</v>
      </c>
      <c r="D10" s="330"/>
      <c r="E10" s="359"/>
      <c r="F10" s="422" t="s">
        <v>398</v>
      </c>
      <c r="G10" s="422"/>
    </row>
    <row r="11" spans="1:7" ht="12.75" customHeight="1">
      <c r="A11" s="18" t="s">
        <v>300</v>
      </c>
      <c r="B11" s="51"/>
      <c r="C11" s="148" t="s">
        <v>895</v>
      </c>
      <c r="D11" s="330"/>
      <c r="E11" s="359"/>
      <c r="F11" s="422" t="s">
        <v>399</v>
      </c>
      <c r="G11" s="422"/>
    </row>
    <row r="12" spans="1:7" ht="12.75" customHeight="1">
      <c r="A12" s="18" t="s">
        <v>301</v>
      </c>
      <c r="B12" s="51"/>
      <c r="C12" s="148" t="s">
        <v>896</v>
      </c>
      <c r="D12" s="330"/>
      <c r="E12" s="359"/>
      <c r="F12" s="422" t="s">
        <v>400</v>
      </c>
      <c r="G12" s="422"/>
    </row>
    <row r="13" spans="1:7" ht="12.75" customHeight="1">
      <c r="A13" s="18" t="s">
        <v>302</v>
      </c>
      <c r="B13" s="51"/>
      <c r="C13" s="148" t="s">
        <v>897</v>
      </c>
      <c r="D13" s="330"/>
      <c r="E13" s="359"/>
      <c r="F13" s="422" t="s">
        <v>401</v>
      </c>
      <c r="G13" s="422"/>
    </row>
    <row r="14" spans="1:7" ht="12.75" customHeight="1">
      <c r="A14" s="18" t="s">
        <v>303</v>
      </c>
      <c r="B14" s="51"/>
      <c r="C14" s="148" t="s">
        <v>898</v>
      </c>
      <c r="D14" s="330"/>
      <c r="E14" s="359"/>
      <c r="F14" s="422" t="s">
        <v>402</v>
      </c>
      <c r="G14" s="422"/>
    </row>
    <row r="15" spans="1:7" ht="12.75" customHeight="1">
      <c r="A15" s="18" t="s">
        <v>304</v>
      </c>
      <c r="B15" s="51"/>
      <c r="C15" s="148" t="s">
        <v>899</v>
      </c>
      <c r="D15" s="330"/>
      <c r="E15" s="359"/>
      <c r="F15" s="422" t="s">
        <v>403</v>
      </c>
      <c r="G15" s="422"/>
    </row>
    <row r="16" spans="1:7" ht="12.75" customHeight="1">
      <c r="A16" s="18" t="s">
        <v>305</v>
      </c>
      <c r="B16" s="51"/>
      <c r="C16" s="148" t="s">
        <v>900</v>
      </c>
      <c r="D16" s="330"/>
      <c r="E16" s="359"/>
      <c r="F16" s="422" t="s">
        <v>404</v>
      </c>
      <c r="G16" s="422"/>
    </row>
    <row r="17" spans="1:7" ht="12.75" customHeight="1">
      <c r="A17" s="18" t="s">
        <v>306</v>
      </c>
      <c r="B17" s="51"/>
      <c r="C17" s="148" t="s">
        <v>901</v>
      </c>
      <c r="D17" s="330"/>
      <c r="E17" s="359"/>
      <c r="F17" s="422" t="s">
        <v>405</v>
      </c>
      <c r="G17" s="422"/>
    </row>
    <row r="18" spans="1:7" ht="12.75" customHeight="1">
      <c r="A18" s="18" t="s">
        <v>307</v>
      </c>
      <c r="B18" s="51"/>
      <c r="C18" s="148" t="s">
        <v>902</v>
      </c>
      <c r="D18" s="330"/>
      <c r="E18" s="359"/>
      <c r="F18" s="613" t="s">
        <v>723</v>
      </c>
      <c r="G18" s="613"/>
    </row>
    <row r="19" spans="1:7" ht="12.75" customHeight="1">
      <c r="A19" s="18" t="s">
        <v>308</v>
      </c>
      <c r="B19" s="51"/>
      <c r="C19" s="148" t="s">
        <v>904</v>
      </c>
      <c r="D19" s="330"/>
      <c r="E19" s="359"/>
      <c r="F19" s="422" t="s">
        <v>406</v>
      </c>
      <c r="G19" s="422"/>
    </row>
    <row r="20" spans="1:7" ht="12.75" customHeight="1">
      <c r="A20" s="18" t="s">
        <v>309</v>
      </c>
      <c r="B20" s="51"/>
      <c r="C20" s="148" t="s">
        <v>905</v>
      </c>
      <c r="D20" s="330"/>
      <c r="E20" s="359"/>
      <c r="F20" s="422" t="s">
        <v>407</v>
      </c>
      <c r="G20" s="422"/>
    </row>
    <row r="21" spans="1:7" ht="12.75" customHeight="1">
      <c r="A21" s="18" t="s">
        <v>310</v>
      </c>
      <c r="B21" s="51"/>
      <c r="C21" s="148" t="s">
        <v>906</v>
      </c>
      <c r="D21" s="330"/>
      <c r="E21" s="359"/>
      <c r="F21" s="422" t="s">
        <v>408</v>
      </c>
      <c r="G21" s="422"/>
    </row>
    <row r="22" spans="1:7" ht="12.75" customHeight="1">
      <c r="A22" s="18" t="s">
        <v>311</v>
      </c>
      <c r="B22" s="51"/>
      <c r="C22" s="148" t="s">
        <v>907</v>
      </c>
      <c r="D22" s="330"/>
      <c r="E22" s="359"/>
      <c r="F22" s="422" t="s">
        <v>409</v>
      </c>
      <c r="G22" s="422"/>
    </row>
    <row r="23" spans="1:7" ht="12.75" customHeight="1">
      <c r="A23" s="18" t="s">
        <v>312</v>
      </c>
      <c r="B23" s="51"/>
      <c r="C23" s="148" t="s">
        <v>908</v>
      </c>
      <c r="D23" s="330"/>
      <c r="E23" s="359"/>
      <c r="F23" s="422" t="s">
        <v>410</v>
      </c>
      <c r="G23" s="422"/>
    </row>
    <row r="24" spans="1:7" ht="12.75" customHeight="1">
      <c r="A24" s="18" t="s">
        <v>216</v>
      </c>
      <c r="B24" s="51"/>
      <c r="C24" s="148" t="s">
        <v>217</v>
      </c>
      <c r="D24" s="330"/>
      <c r="E24" s="359"/>
      <c r="F24" s="422" t="s">
        <v>218</v>
      </c>
      <c r="G24" s="422"/>
    </row>
    <row r="25" spans="1:7" ht="12.75" customHeight="1">
      <c r="A25" s="18" t="s">
        <v>313</v>
      </c>
      <c r="B25" s="51"/>
      <c r="C25" s="148" t="s">
        <v>909</v>
      </c>
      <c r="D25" s="330"/>
      <c r="E25" s="359"/>
      <c r="F25" s="422" t="s">
        <v>411</v>
      </c>
      <c r="G25" s="422"/>
    </row>
    <row r="26" spans="1:7" ht="12.75" customHeight="1">
      <c r="A26" s="18" t="s">
        <v>314</v>
      </c>
      <c r="B26" s="51"/>
      <c r="C26" s="148" t="s">
        <v>910</v>
      </c>
      <c r="D26" s="330"/>
      <c r="E26" s="359"/>
      <c r="F26" s="422" t="s">
        <v>412</v>
      </c>
      <c r="G26" s="422"/>
    </row>
    <row r="27" spans="1:7" ht="12.75" customHeight="1">
      <c r="A27" s="18" t="s">
        <v>315</v>
      </c>
      <c r="B27" s="51"/>
      <c r="C27" s="148" t="s">
        <v>911</v>
      </c>
      <c r="D27" s="330"/>
      <c r="E27" s="359"/>
      <c r="F27" s="422" t="s">
        <v>413</v>
      </c>
      <c r="G27" s="422"/>
    </row>
    <row r="28" spans="1:7" ht="12.75" customHeight="1">
      <c r="A28" s="18" t="s">
        <v>316</v>
      </c>
      <c r="B28" s="51"/>
      <c r="C28" s="148" t="s">
        <v>912</v>
      </c>
      <c r="D28" s="330"/>
      <c r="E28" s="359"/>
      <c r="F28" s="422" t="s">
        <v>414</v>
      </c>
      <c r="G28" s="422"/>
    </row>
    <row r="29" spans="1:7" ht="12.75" customHeight="1">
      <c r="A29" s="18" t="s">
        <v>317</v>
      </c>
      <c r="B29" s="51"/>
      <c r="C29" s="148" t="s">
        <v>913</v>
      </c>
      <c r="D29" s="330"/>
      <c r="E29" s="359"/>
      <c r="F29" s="422" t="s">
        <v>415</v>
      </c>
      <c r="G29" s="422"/>
    </row>
    <row r="30" spans="1:7" ht="12.75" customHeight="1">
      <c r="A30" s="18" t="s">
        <v>318</v>
      </c>
      <c r="B30" s="51"/>
      <c r="C30" s="148" t="s">
        <v>914</v>
      </c>
      <c r="D30" s="330"/>
      <c r="E30" s="359"/>
      <c r="F30" s="422" t="s">
        <v>416</v>
      </c>
      <c r="G30" s="422"/>
    </row>
    <row r="31" spans="1:7" ht="12.75" customHeight="1">
      <c r="A31" s="18" t="s">
        <v>319</v>
      </c>
      <c r="B31" s="51"/>
      <c r="C31" s="148" t="s">
        <v>915</v>
      </c>
      <c r="D31" s="330"/>
      <c r="E31" s="359"/>
      <c r="F31" s="422" t="s">
        <v>417</v>
      </c>
      <c r="G31" s="422"/>
    </row>
    <row r="32" spans="1:7" ht="12.75" customHeight="1">
      <c r="A32" s="18" t="s">
        <v>320</v>
      </c>
      <c r="B32" s="51"/>
      <c r="C32" s="148" t="s">
        <v>916</v>
      </c>
      <c r="D32" s="330"/>
      <c r="E32" s="359"/>
      <c r="F32" s="422" t="s">
        <v>418</v>
      </c>
      <c r="G32" s="422"/>
    </row>
    <row r="33" spans="1:7" ht="12.75" customHeight="1">
      <c r="A33" s="18" t="s">
        <v>321</v>
      </c>
      <c r="B33" s="51"/>
      <c r="C33" s="148" t="s">
        <v>907</v>
      </c>
      <c r="D33" s="330"/>
      <c r="E33" s="359"/>
      <c r="F33" s="422" t="s">
        <v>422</v>
      </c>
      <c r="G33" s="422"/>
    </row>
    <row r="34" spans="1:7" ht="12.75" customHeight="1">
      <c r="A34" s="18" t="s">
        <v>322</v>
      </c>
      <c r="B34" s="51"/>
      <c r="C34" s="148" t="s">
        <v>917</v>
      </c>
      <c r="D34" s="330"/>
      <c r="E34" s="359"/>
      <c r="F34" s="422" t="s">
        <v>423</v>
      </c>
      <c r="G34" s="422"/>
    </row>
    <row r="35" spans="1:7" ht="12.75" customHeight="1">
      <c r="A35" s="18" t="s">
        <v>323</v>
      </c>
      <c r="B35" s="51"/>
      <c r="C35" s="148" t="s">
        <v>918</v>
      </c>
      <c r="D35" s="330"/>
      <c r="E35" s="359"/>
      <c r="F35" s="422" t="s">
        <v>424</v>
      </c>
      <c r="G35" s="422"/>
    </row>
    <row r="36" spans="1:7" ht="12.75" customHeight="1">
      <c r="A36" s="18" t="s">
        <v>324</v>
      </c>
      <c r="B36" s="51"/>
      <c r="C36" s="148" t="s">
        <v>919</v>
      </c>
      <c r="D36" s="330"/>
      <c r="E36" s="359"/>
      <c r="F36" s="422" t="s">
        <v>425</v>
      </c>
      <c r="G36" s="422"/>
    </row>
    <row r="37" spans="1:7" ht="12.75" customHeight="1">
      <c r="A37" s="18" t="s">
        <v>325</v>
      </c>
      <c r="B37" s="51"/>
      <c r="C37" s="148" t="s">
        <v>920</v>
      </c>
      <c r="D37" s="330"/>
      <c r="E37" s="359"/>
      <c r="F37" s="422" t="s">
        <v>426</v>
      </c>
      <c r="G37" s="422"/>
    </row>
    <row r="38" spans="1:7" ht="12.75" customHeight="1">
      <c r="A38" s="18" t="s">
        <v>326</v>
      </c>
      <c r="B38" s="51"/>
      <c r="C38" s="148" t="s">
        <v>921</v>
      </c>
      <c r="D38" s="330"/>
      <c r="E38" s="359"/>
      <c r="F38" s="422" t="s">
        <v>427</v>
      </c>
      <c r="G38" s="422"/>
    </row>
    <row r="39" spans="1:7" ht="12.75" customHeight="1">
      <c r="A39" s="18" t="s">
        <v>327</v>
      </c>
      <c r="B39" s="51"/>
      <c r="C39" s="148" t="s">
        <v>922</v>
      </c>
      <c r="D39" s="330"/>
      <c r="E39" s="359"/>
      <c r="F39" s="422" t="s">
        <v>428</v>
      </c>
      <c r="G39" s="422"/>
    </row>
    <row r="40" spans="1:7" ht="12.75" customHeight="1">
      <c r="A40" s="18" t="s">
        <v>328</v>
      </c>
      <c r="B40" s="51"/>
      <c r="C40" s="148" t="s">
        <v>923</v>
      </c>
      <c r="D40" s="330"/>
      <c r="E40" s="359"/>
      <c r="F40" s="422" t="s">
        <v>429</v>
      </c>
      <c r="G40" s="422"/>
    </row>
    <row r="41" spans="1:7" ht="12.75" customHeight="1">
      <c r="A41" s="18" t="s">
        <v>929</v>
      </c>
      <c r="B41" s="51"/>
      <c r="C41" s="148" t="s">
        <v>924</v>
      </c>
      <c r="D41" s="330"/>
      <c r="E41" s="359"/>
      <c r="F41" s="422" t="s">
        <v>430</v>
      </c>
      <c r="G41" s="422"/>
    </row>
    <row r="42" spans="1:7" ht="12.75" customHeight="1">
      <c r="A42" s="18" t="s">
        <v>329</v>
      </c>
      <c r="B42" s="51"/>
      <c r="C42" s="148" t="s">
        <v>925</v>
      </c>
      <c r="D42" s="330"/>
      <c r="E42" s="359"/>
      <c r="F42" s="422" t="s">
        <v>496</v>
      </c>
      <c r="G42" s="422"/>
    </row>
    <row r="43" spans="1:7" ht="12.75" customHeight="1">
      <c r="A43" s="18" t="s">
        <v>363</v>
      </c>
      <c r="B43" s="51"/>
      <c r="C43" s="148" t="s">
        <v>926</v>
      </c>
      <c r="D43" s="330"/>
      <c r="E43" s="359"/>
      <c r="F43" s="422" t="s">
        <v>431</v>
      </c>
      <c r="G43" s="422"/>
    </row>
    <row r="44" spans="1:7" ht="12.75" customHeight="1">
      <c r="A44" s="18" t="s">
        <v>364</v>
      </c>
      <c r="B44" s="51"/>
      <c r="C44" s="148" t="s">
        <v>927</v>
      </c>
      <c r="D44" s="330"/>
      <c r="E44" s="359"/>
      <c r="F44" s="422" t="s">
        <v>432</v>
      </c>
      <c r="G44" s="422"/>
    </row>
    <row r="45" spans="1:7" ht="12.75" customHeight="1">
      <c r="A45" s="18" t="s">
        <v>365</v>
      </c>
      <c r="B45" s="51"/>
      <c r="C45" s="148" t="s">
        <v>928</v>
      </c>
      <c r="D45" s="330"/>
      <c r="E45" s="359"/>
      <c r="F45" s="422" t="s">
        <v>433</v>
      </c>
      <c r="G45" s="422"/>
    </row>
    <row r="46" spans="1:7" ht="9.75" customHeight="1">
      <c r="A46" s="42"/>
      <c r="B46" s="41"/>
      <c r="C46" s="317"/>
      <c r="D46" s="360"/>
      <c r="E46" s="42"/>
      <c r="F46" s="615"/>
      <c r="G46" s="615"/>
    </row>
    <row r="47" ht="12.75" customHeight="1">
      <c r="A47" s="17" t="s">
        <v>219</v>
      </c>
    </row>
    <row r="48" ht="12.75" customHeight="1"/>
    <row r="49" spans="1:8" ht="12.75" customHeight="1">
      <c r="A49" s="16" t="s">
        <v>1148</v>
      </c>
      <c r="B49" s="361"/>
      <c r="C49" s="17"/>
      <c r="D49" s="318"/>
      <c r="F49" s="362"/>
      <c r="G49" s="362"/>
      <c r="H49" s="362"/>
    </row>
    <row r="50" spans="1:7" ht="12.75" customHeight="1">
      <c r="A50" s="8"/>
      <c r="B50" s="361"/>
      <c r="C50" s="17"/>
      <c r="F50" s="109"/>
      <c r="G50" s="109" t="s">
        <v>1091</v>
      </c>
    </row>
    <row r="51" spans="1:8" ht="12.75" customHeight="1">
      <c r="A51" s="22" t="s">
        <v>49</v>
      </c>
      <c r="B51" s="418" t="s">
        <v>50</v>
      </c>
      <c r="C51" s="418"/>
      <c r="D51" s="483" t="s">
        <v>366</v>
      </c>
      <c r="E51" s="455"/>
      <c r="F51" s="484"/>
      <c r="G51" s="363" t="s">
        <v>51</v>
      </c>
      <c r="H51" s="17"/>
    </row>
    <row r="52" spans="2:8" ht="9.75" customHeight="1">
      <c r="B52" s="364"/>
      <c r="C52" s="17"/>
      <c r="D52" s="614"/>
      <c r="E52" s="614"/>
      <c r="F52" s="614"/>
      <c r="G52" s="62"/>
      <c r="H52" s="17"/>
    </row>
    <row r="53" spans="1:8" ht="12.75" customHeight="1">
      <c r="A53" s="18" t="s">
        <v>52</v>
      </c>
      <c r="B53" s="365" t="s">
        <v>885</v>
      </c>
      <c r="C53" s="18" t="s">
        <v>53</v>
      </c>
      <c r="D53" s="575" t="s">
        <v>1087</v>
      </c>
      <c r="E53" s="575"/>
      <c r="F53" s="575"/>
      <c r="G53" s="366">
        <v>282470</v>
      </c>
      <c r="H53" s="17"/>
    </row>
    <row r="54" spans="1:8" ht="12.75" customHeight="1">
      <c r="A54" s="18" t="s">
        <v>54</v>
      </c>
      <c r="B54" s="367"/>
      <c r="C54" s="18"/>
      <c r="D54" s="422"/>
      <c r="E54" s="422"/>
      <c r="F54" s="422"/>
      <c r="G54" s="337"/>
      <c r="H54" s="17"/>
    </row>
    <row r="55" spans="1:8" ht="12.75" customHeight="1">
      <c r="A55" s="18" t="s">
        <v>55</v>
      </c>
      <c r="B55" s="365" t="s">
        <v>1086</v>
      </c>
      <c r="C55" s="368"/>
      <c r="D55" s="422" t="s">
        <v>477</v>
      </c>
      <c r="E55" s="422"/>
      <c r="F55" s="422"/>
      <c r="G55" s="369" t="s">
        <v>56</v>
      </c>
      <c r="H55" s="17"/>
    </row>
    <row r="56" spans="1:8" ht="12.75" customHeight="1">
      <c r="A56" s="18" t="s">
        <v>57</v>
      </c>
      <c r="B56" s="370" t="s">
        <v>886</v>
      </c>
      <c r="C56" s="368"/>
      <c r="D56" s="617" t="s">
        <v>1088</v>
      </c>
      <c r="E56" s="617"/>
      <c r="F56" s="617"/>
      <c r="G56" s="369" t="s">
        <v>58</v>
      </c>
      <c r="H56" s="17"/>
    </row>
    <row r="57" spans="1:8" ht="12.75" customHeight="1">
      <c r="A57" s="371" t="s">
        <v>884</v>
      </c>
      <c r="B57" s="365"/>
      <c r="C57" s="18"/>
      <c r="D57" s="613"/>
      <c r="E57" s="613"/>
      <c r="F57" s="613"/>
      <c r="G57" s="372"/>
      <c r="H57" s="17"/>
    </row>
    <row r="58" spans="1:8" ht="12.75" customHeight="1">
      <c r="A58" s="18" t="s">
        <v>1092</v>
      </c>
      <c r="B58" s="365" t="s">
        <v>1093</v>
      </c>
      <c r="C58" s="18"/>
      <c r="D58" s="613" t="s">
        <v>1094</v>
      </c>
      <c r="E58" s="613"/>
      <c r="F58" s="613"/>
      <c r="G58" s="372" t="s">
        <v>1095</v>
      </c>
      <c r="H58" s="17"/>
    </row>
    <row r="59" spans="1:8" ht="12.75" customHeight="1">
      <c r="A59" s="18" t="s">
        <v>59</v>
      </c>
      <c r="B59" s="365" t="s">
        <v>887</v>
      </c>
      <c r="C59" s="368"/>
      <c r="D59" s="613" t="s">
        <v>478</v>
      </c>
      <c r="E59" s="613"/>
      <c r="F59" s="613"/>
      <c r="G59" s="369">
        <v>281292</v>
      </c>
      <c r="H59" s="17"/>
    </row>
    <row r="60" spans="1:8" ht="12.75" customHeight="1">
      <c r="A60" s="18" t="s">
        <v>60</v>
      </c>
      <c r="B60" s="365" t="s">
        <v>1089</v>
      </c>
      <c r="C60" s="368"/>
      <c r="D60" s="613" t="s">
        <v>481</v>
      </c>
      <c r="E60" s="613"/>
      <c r="F60" s="613"/>
      <c r="G60" s="369" t="s">
        <v>724</v>
      </c>
      <c r="H60" s="17"/>
    </row>
    <row r="61" spans="1:8" ht="12.75" customHeight="1">
      <c r="A61" s="18" t="s">
        <v>61</v>
      </c>
      <c r="B61" s="365" t="s">
        <v>888</v>
      </c>
      <c r="C61" s="368"/>
      <c r="D61" s="617" t="s">
        <v>1090</v>
      </c>
      <c r="E61" s="617"/>
      <c r="F61" s="617"/>
      <c r="G61" s="369" t="s">
        <v>724</v>
      </c>
      <c r="H61" s="17"/>
    </row>
    <row r="62" spans="1:8" ht="12.75" customHeight="1">
      <c r="A62" s="18" t="s">
        <v>62</v>
      </c>
      <c r="B62" s="365" t="s">
        <v>63</v>
      </c>
      <c r="C62" s="368"/>
      <c r="D62" s="422" t="s">
        <v>479</v>
      </c>
      <c r="E62" s="422"/>
      <c r="F62" s="422"/>
      <c r="G62" s="366">
        <v>282506</v>
      </c>
      <c r="H62" s="17"/>
    </row>
    <row r="63" spans="1:8" ht="12.75" customHeight="1">
      <c r="A63" s="18" t="s">
        <v>64</v>
      </c>
      <c r="B63" s="365" t="s">
        <v>65</v>
      </c>
      <c r="C63" s="368"/>
      <c r="D63" s="422" t="s">
        <v>480</v>
      </c>
      <c r="E63" s="422"/>
      <c r="F63" s="422"/>
      <c r="G63" s="366">
        <v>281290</v>
      </c>
      <c r="H63" s="17"/>
    </row>
    <row r="64" spans="1:8" ht="9.75" customHeight="1">
      <c r="A64" s="67"/>
      <c r="B64" s="373"/>
      <c r="C64" s="67"/>
      <c r="D64" s="616"/>
      <c r="E64" s="616"/>
      <c r="F64" s="616"/>
      <c r="G64" s="49"/>
      <c r="H64" s="17"/>
    </row>
  </sheetData>
  <mergeCells count="59">
    <mergeCell ref="D53:F53"/>
    <mergeCell ref="D54:F54"/>
    <mergeCell ref="D55:F55"/>
    <mergeCell ref="D56:F56"/>
    <mergeCell ref="D64:F64"/>
    <mergeCell ref="D57:F57"/>
    <mergeCell ref="D59:F59"/>
    <mergeCell ref="D60:F60"/>
    <mergeCell ref="D61:F61"/>
    <mergeCell ref="D58:F58"/>
    <mergeCell ref="D62:F62"/>
    <mergeCell ref="D63:F63"/>
    <mergeCell ref="B51:C51"/>
    <mergeCell ref="D51:F51"/>
    <mergeCell ref="D52:F52"/>
    <mergeCell ref="F42:G42"/>
    <mergeCell ref="F43:G43"/>
    <mergeCell ref="F44:G44"/>
    <mergeCell ref="F45:G45"/>
    <mergeCell ref="F46:G46"/>
    <mergeCell ref="F41:G41"/>
    <mergeCell ref="F34:G34"/>
    <mergeCell ref="F35:G35"/>
    <mergeCell ref="F36:G36"/>
    <mergeCell ref="F37:G37"/>
    <mergeCell ref="F38:G38"/>
    <mergeCell ref="F39:G39"/>
    <mergeCell ref="F31:G31"/>
    <mergeCell ref="F32:G32"/>
    <mergeCell ref="F33:G33"/>
    <mergeCell ref="F40:G40"/>
    <mergeCell ref="F27:G27"/>
    <mergeCell ref="F28:G28"/>
    <mergeCell ref="F29:G29"/>
    <mergeCell ref="F30:G30"/>
    <mergeCell ref="F22:G22"/>
    <mergeCell ref="F23:G23"/>
    <mergeCell ref="F25:G25"/>
    <mergeCell ref="F26:G26"/>
    <mergeCell ref="F24:G24"/>
    <mergeCell ref="F19:G19"/>
    <mergeCell ref="F20:G20"/>
    <mergeCell ref="F21:G21"/>
    <mergeCell ref="F15:G15"/>
    <mergeCell ref="F16:G16"/>
    <mergeCell ref="F17:G17"/>
    <mergeCell ref="F18:G18"/>
    <mergeCell ref="F11:G11"/>
    <mergeCell ref="F12:G12"/>
    <mergeCell ref="F13:G13"/>
    <mergeCell ref="F14:G14"/>
    <mergeCell ref="F7:G7"/>
    <mergeCell ref="F8:G8"/>
    <mergeCell ref="F9:G9"/>
    <mergeCell ref="F10:G10"/>
    <mergeCell ref="B3:E3"/>
    <mergeCell ref="F3:G3"/>
    <mergeCell ref="F5:G5"/>
    <mergeCell ref="F6:G6"/>
  </mergeCells>
  <printOptions/>
  <pageMargins left="0.75" right="0.75" top="1" bottom="1" header="0.512" footer="0.51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7"/>
  <sheetViews>
    <sheetView zoomScaleSheetLayoutView="75" workbookViewId="0" topLeftCell="A1">
      <selection activeCell="AF22" sqref="AF22"/>
    </sheetView>
  </sheetViews>
  <sheetFormatPr defaultColWidth="9.00390625" defaultRowHeight="12.75"/>
  <cols>
    <col min="1" max="1" width="2.25390625" style="91" customWidth="1"/>
    <col min="2" max="2" width="2.875" style="91" customWidth="1"/>
    <col min="3" max="3" width="1.37890625" style="91" customWidth="1"/>
    <col min="4" max="4" width="12.75390625" style="91" customWidth="1"/>
    <col min="5" max="6" width="12.375" style="91" customWidth="1"/>
    <col min="7" max="10" width="12.375" style="91" hidden="1" customWidth="1"/>
    <col min="11" max="11" width="10.00390625" style="91" hidden="1" customWidth="1"/>
    <col min="12" max="12" width="11.00390625" style="91" hidden="1" customWidth="1"/>
    <col min="13" max="18" width="10.375" style="91" hidden="1" customWidth="1"/>
    <col min="19" max="19" width="9.375" style="91" hidden="1" customWidth="1"/>
    <col min="20" max="20" width="11.75390625" style="91" hidden="1" customWidth="1"/>
    <col min="21" max="21" width="10.375" style="91" hidden="1" customWidth="1"/>
    <col min="22" max="26" width="10.625" style="91" hidden="1" customWidth="1"/>
    <col min="27" max="30" width="12.375" style="91" hidden="1" customWidth="1"/>
    <col min="31" max="34" width="12.375" style="91" customWidth="1"/>
    <col min="35" max="38" width="11.25390625" style="91" customWidth="1"/>
    <col min="39" max="40" width="11.75390625" style="91" customWidth="1"/>
    <col min="41" max="43" width="11.25390625" style="91" customWidth="1"/>
    <col min="44" max="16384" width="9.125" style="91" customWidth="1"/>
  </cols>
  <sheetData>
    <row r="1" spans="1:43" ht="12.75" customHeight="1">
      <c r="A1" s="16" t="s">
        <v>768</v>
      </c>
      <c r="B1" s="17"/>
      <c r="C1" s="17"/>
      <c r="D1" s="17"/>
      <c r="E1" s="17"/>
      <c r="AI1" s="16" t="s">
        <v>771</v>
      </c>
      <c r="AJ1" s="8"/>
      <c r="AK1" s="8"/>
      <c r="AL1" s="17"/>
      <c r="AM1" s="17"/>
      <c r="AN1" s="8"/>
      <c r="AO1" s="8"/>
      <c r="AP1" s="8"/>
      <c r="AQ1" s="8"/>
    </row>
    <row r="2" spans="1:43" ht="12.75" customHeight="1">
      <c r="A2" s="8"/>
      <c r="B2" s="17"/>
      <c r="C2" s="17"/>
      <c r="D2" s="17"/>
      <c r="AD2" s="7" t="s">
        <v>110</v>
      </c>
      <c r="AE2" s="7"/>
      <c r="AF2" s="7"/>
      <c r="AG2" s="7"/>
      <c r="AH2" s="7"/>
      <c r="AI2" s="8"/>
      <c r="AJ2" s="8"/>
      <c r="AK2" s="8"/>
      <c r="AL2" s="17"/>
      <c r="AM2" s="17"/>
      <c r="AN2" s="8"/>
      <c r="AO2" s="8"/>
      <c r="AP2" s="8"/>
      <c r="AQ2" s="8"/>
    </row>
    <row r="3" spans="1:43" ht="12.75" customHeight="1">
      <c r="A3" s="457" t="s">
        <v>93</v>
      </c>
      <c r="B3" s="457"/>
      <c r="C3" s="457"/>
      <c r="D3" s="414"/>
      <c r="E3" s="418" t="s">
        <v>111</v>
      </c>
      <c r="F3" s="92"/>
      <c r="G3" s="20"/>
      <c r="H3" s="20"/>
      <c r="I3" s="20"/>
      <c r="J3" s="20"/>
      <c r="K3" s="93"/>
      <c r="L3" s="93"/>
      <c r="M3" s="93"/>
      <c r="N3" s="93"/>
      <c r="O3" s="93"/>
      <c r="P3" s="93"/>
      <c r="Q3" s="93"/>
      <c r="R3" s="93"/>
      <c r="AA3" s="457" t="s">
        <v>489</v>
      </c>
      <c r="AB3" s="457"/>
      <c r="AC3" s="23"/>
      <c r="AD3" s="404" t="s">
        <v>444</v>
      </c>
      <c r="AE3" s="457" t="s">
        <v>489</v>
      </c>
      <c r="AF3" s="457"/>
      <c r="AG3" s="23"/>
      <c r="AH3" s="404" t="s">
        <v>444</v>
      </c>
      <c r="AI3" s="47" t="s">
        <v>131</v>
      </c>
      <c r="AJ3" s="483" t="s">
        <v>122</v>
      </c>
      <c r="AK3" s="455"/>
      <c r="AL3" s="484"/>
      <c r="AM3" s="432" t="s">
        <v>123</v>
      </c>
      <c r="AN3" s="432" t="s">
        <v>124</v>
      </c>
      <c r="AO3" s="432" t="s">
        <v>510</v>
      </c>
      <c r="AP3" s="432" t="s">
        <v>125</v>
      </c>
      <c r="AQ3" s="456" t="s">
        <v>132</v>
      </c>
    </row>
    <row r="4" spans="1:43" ht="15.75" customHeight="1">
      <c r="A4" s="434"/>
      <c r="B4" s="434"/>
      <c r="C4" s="434"/>
      <c r="D4" s="415"/>
      <c r="E4" s="418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  <c r="AB4" s="483" t="s">
        <v>490</v>
      </c>
      <c r="AC4" s="484"/>
      <c r="AD4" s="387"/>
      <c r="AE4" s="23"/>
      <c r="AF4" s="388" t="s">
        <v>419</v>
      </c>
      <c r="AG4" s="389"/>
      <c r="AH4" s="387"/>
      <c r="AI4" s="50"/>
      <c r="AJ4" s="24" t="s">
        <v>126</v>
      </c>
      <c r="AK4" s="24" t="s">
        <v>127</v>
      </c>
      <c r="AL4" s="94" t="s">
        <v>128</v>
      </c>
      <c r="AM4" s="384"/>
      <c r="AN4" s="384"/>
      <c r="AO4" s="384"/>
      <c r="AP4" s="384"/>
      <c r="AQ4" s="433"/>
    </row>
    <row r="5" spans="1:43" ht="13.5" customHeight="1">
      <c r="A5" s="487"/>
      <c r="B5" s="487"/>
      <c r="C5" s="487"/>
      <c r="D5" s="488"/>
      <c r="E5" s="51"/>
      <c r="F5" s="18"/>
      <c r="G5" s="18"/>
      <c r="H5" s="18"/>
      <c r="I5" s="18"/>
      <c r="J5" s="18"/>
      <c r="AA5" s="18"/>
      <c r="AB5" s="18"/>
      <c r="AC5" s="18"/>
      <c r="AD5" s="18" t="s">
        <v>112</v>
      </c>
      <c r="AE5" s="18"/>
      <c r="AF5" s="18"/>
      <c r="AG5" s="18"/>
      <c r="AH5" s="18" t="s">
        <v>112</v>
      </c>
      <c r="AI5" s="47"/>
      <c r="AJ5" s="96"/>
      <c r="AK5" s="8"/>
      <c r="AL5" s="8"/>
      <c r="AM5" s="28"/>
      <c r="AN5" s="18"/>
      <c r="AO5" s="28"/>
      <c r="AP5" s="18"/>
      <c r="AQ5" s="18"/>
    </row>
    <row r="6" spans="1:35" ht="13.5" customHeight="1" hidden="1">
      <c r="A6" s="380" t="s">
        <v>485</v>
      </c>
      <c r="B6" s="380"/>
      <c r="C6" s="380"/>
      <c r="D6" s="381"/>
      <c r="E6" s="97">
        <v>12021</v>
      </c>
      <c r="G6" s="98"/>
      <c r="H6" s="98"/>
      <c r="I6" s="98"/>
      <c r="J6" s="98"/>
      <c r="AA6" s="5">
        <v>7559</v>
      </c>
      <c r="AB6" s="99"/>
      <c r="AC6" s="100">
        <v>139</v>
      </c>
      <c r="AD6" s="101">
        <v>4323</v>
      </c>
      <c r="AE6" s="5">
        <v>7559</v>
      </c>
      <c r="AF6" s="99"/>
      <c r="AG6" s="100">
        <v>139</v>
      </c>
      <c r="AH6" s="101">
        <v>4323</v>
      </c>
      <c r="AI6" s="102"/>
    </row>
    <row r="7" spans="1:43" ht="13.5" customHeight="1" hidden="1">
      <c r="A7" s="379" t="s">
        <v>273</v>
      </c>
      <c r="B7" s="379"/>
      <c r="C7" s="379"/>
      <c r="D7" s="486"/>
      <c r="E7" s="97">
        <v>11558</v>
      </c>
      <c r="G7" s="98"/>
      <c r="H7" s="98"/>
      <c r="I7" s="98"/>
      <c r="J7" s="98"/>
      <c r="AA7" s="5">
        <v>7229</v>
      </c>
      <c r="AB7" s="99"/>
      <c r="AC7" s="100">
        <v>147</v>
      </c>
      <c r="AD7" s="101">
        <v>4182</v>
      </c>
      <c r="AE7" s="5">
        <v>7229</v>
      </c>
      <c r="AF7" s="99"/>
      <c r="AG7" s="100">
        <v>147</v>
      </c>
      <c r="AH7" s="101">
        <v>4182</v>
      </c>
      <c r="AI7" s="29" t="s">
        <v>486</v>
      </c>
      <c r="AJ7" s="4">
        <v>131</v>
      </c>
      <c r="AK7" s="4">
        <v>237</v>
      </c>
      <c r="AL7" s="4">
        <v>152</v>
      </c>
      <c r="AM7" s="4">
        <v>17</v>
      </c>
      <c r="AN7" s="4">
        <v>17</v>
      </c>
      <c r="AO7" s="4">
        <v>2</v>
      </c>
      <c r="AP7" s="4">
        <v>13</v>
      </c>
      <c r="AQ7" s="4">
        <v>11</v>
      </c>
    </row>
    <row r="8" spans="1:43" ht="12.75" customHeight="1" hidden="1">
      <c r="A8" s="379" t="s">
        <v>484</v>
      </c>
      <c r="B8" s="379"/>
      <c r="C8" s="379"/>
      <c r="D8" s="486"/>
      <c r="E8" s="97">
        <v>10927</v>
      </c>
      <c r="G8" s="98"/>
      <c r="H8" s="98"/>
      <c r="I8" s="98"/>
      <c r="J8" s="98"/>
      <c r="AA8" s="5">
        <v>6986</v>
      </c>
      <c r="AB8" s="99"/>
      <c r="AC8" s="100">
        <v>155</v>
      </c>
      <c r="AD8" s="101">
        <v>3786</v>
      </c>
      <c r="AE8" s="5">
        <v>6986</v>
      </c>
      <c r="AF8" s="99"/>
      <c r="AG8" s="100">
        <v>155</v>
      </c>
      <c r="AH8" s="101">
        <v>3786</v>
      </c>
      <c r="AI8" s="29" t="s">
        <v>488</v>
      </c>
      <c r="AJ8" s="4">
        <v>227</v>
      </c>
      <c r="AK8" s="4">
        <v>356</v>
      </c>
      <c r="AL8" s="4">
        <v>212</v>
      </c>
      <c r="AM8" s="4">
        <v>19</v>
      </c>
      <c r="AN8" s="4">
        <v>16</v>
      </c>
      <c r="AO8" s="4">
        <v>3</v>
      </c>
      <c r="AP8" s="4">
        <v>9</v>
      </c>
      <c r="AQ8" s="4">
        <v>10</v>
      </c>
    </row>
    <row r="9" spans="1:43" ht="12.75" customHeight="1" hidden="1">
      <c r="A9" s="379" t="s">
        <v>701</v>
      </c>
      <c r="B9" s="379"/>
      <c r="C9" s="379"/>
      <c r="D9" s="486"/>
      <c r="E9" s="97">
        <v>10293</v>
      </c>
      <c r="G9" s="98"/>
      <c r="H9" s="98"/>
      <c r="I9" s="98"/>
      <c r="J9" s="98"/>
      <c r="AA9" s="5">
        <v>6524</v>
      </c>
      <c r="AB9" s="99"/>
      <c r="AC9" s="100">
        <v>138</v>
      </c>
      <c r="AD9" s="101">
        <v>3631</v>
      </c>
      <c r="AE9" s="5">
        <v>6524</v>
      </c>
      <c r="AF9" s="99"/>
      <c r="AG9" s="100">
        <v>138</v>
      </c>
      <c r="AH9" s="101">
        <v>3631</v>
      </c>
      <c r="AI9" s="29" t="s">
        <v>704</v>
      </c>
      <c r="AJ9" s="4">
        <v>201</v>
      </c>
      <c r="AK9" s="4">
        <v>223</v>
      </c>
      <c r="AL9" s="4">
        <v>152</v>
      </c>
      <c r="AM9" s="4">
        <v>23</v>
      </c>
      <c r="AN9" s="4">
        <v>16</v>
      </c>
      <c r="AO9" s="4">
        <v>4</v>
      </c>
      <c r="AP9" s="4">
        <v>15</v>
      </c>
      <c r="AQ9" s="4" t="s">
        <v>511</v>
      </c>
    </row>
    <row r="10" spans="1:43" ht="12.75" customHeight="1" hidden="1">
      <c r="A10" s="379" t="s">
        <v>748</v>
      </c>
      <c r="B10" s="379"/>
      <c r="C10" s="379"/>
      <c r="D10" s="486"/>
      <c r="E10" s="97">
        <v>10052</v>
      </c>
      <c r="G10" s="98"/>
      <c r="H10" s="98"/>
      <c r="I10" s="98"/>
      <c r="J10" s="98"/>
      <c r="AA10" s="5">
        <v>6350</v>
      </c>
      <c r="AB10" s="99"/>
      <c r="AC10" s="100">
        <v>120</v>
      </c>
      <c r="AD10" s="101">
        <v>3582</v>
      </c>
      <c r="AE10" s="5">
        <v>6350</v>
      </c>
      <c r="AF10" s="99"/>
      <c r="AG10" s="100">
        <v>120</v>
      </c>
      <c r="AH10" s="101">
        <v>3582</v>
      </c>
      <c r="AI10" s="104" t="s">
        <v>487</v>
      </c>
      <c r="AJ10" s="4">
        <v>174</v>
      </c>
      <c r="AK10" s="4">
        <v>270</v>
      </c>
      <c r="AL10" s="4">
        <v>149</v>
      </c>
      <c r="AM10" s="4">
        <v>15</v>
      </c>
      <c r="AN10" s="4">
        <v>7</v>
      </c>
      <c r="AO10" s="4">
        <v>2</v>
      </c>
      <c r="AP10" s="4">
        <v>4</v>
      </c>
      <c r="AQ10" s="4">
        <v>1</v>
      </c>
    </row>
    <row r="11" spans="1:43" ht="12.75" customHeight="1" hidden="1">
      <c r="A11" s="379" t="s">
        <v>792</v>
      </c>
      <c r="B11" s="379"/>
      <c r="C11" s="379"/>
      <c r="D11" s="486"/>
      <c r="E11" s="97">
        <v>10168</v>
      </c>
      <c r="G11" s="98"/>
      <c r="H11" s="98"/>
      <c r="I11" s="98"/>
      <c r="J11" s="98"/>
      <c r="AA11" s="5">
        <v>6652</v>
      </c>
      <c r="AB11" s="93"/>
      <c r="AC11" s="100">
        <v>125</v>
      </c>
      <c r="AD11" s="101">
        <v>3391</v>
      </c>
      <c r="AE11" s="5">
        <v>6652</v>
      </c>
      <c r="AF11" s="93"/>
      <c r="AG11" s="100">
        <v>125</v>
      </c>
      <c r="AH11" s="101">
        <v>3391</v>
      </c>
      <c r="AI11" s="105" t="s">
        <v>793</v>
      </c>
      <c r="AJ11" s="4">
        <v>305</v>
      </c>
      <c r="AK11" s="4">
        <v>328</v>
      </c>
      <c r="AL11" s="4">
        <v>234</v>
      </c>
      <c r="AM11" s="4">
        <v>24</v>
      </c>
      <c r="AN11" s="4">
        <v>19</v>
      </c>
      <c r="AO11" s="4">
        <v>1</v>
      </c>
      <c r="AP11" s="4">
        <v>1</v>
      </c>
      <c r="AQ11" s="4">
        <v>1</v>
      </c>
    </row>
    <row r="12" spans="1:43" ht="12.75" customHeight="1" hidden="1">
      <c r="A12" s="379" t="s">
        <v>854</v>
      </c>
      <c r="B12" s="379"/>
      <c r="C12" s="379"/>
      <c r="D12" s="486"/>
      <c r="E12" s="97">
        <v>9791</v>
      </c>
      <c r="G12" s="98"/>
      <c r="H12" s="98"/>
      <c r="I12" s="98"/>
      <c r="J12" s="98"/>
      <c r="AA12" s="5">
        <v>6381</v>
      </c>
      <c r="AB12" s="99"/>
      <c r="AC12" s="100">
        <v>142</v>
      </c>
      <c r="AD12" s="101">
        <v>3268</v>
      </c>
      <c r="AE12" s="5">
        <v>6381</v>
      </c>
      <c r="AF12" s="99"/>
      <c r="AG12" s="100">
        <v>142</v>
      </c>
      <c r="AH12" s="101">
        <v>3268</v>
      </c>
      <c r="AI12" s="105" t="s">
        <v>855</v>
      </c>
      <c r="AJ12" s="4">
        <v>269</v>
      </c>
      <c r="AK12" s="4">
        <v>211</v>
      </c>
      <c r="AL12" s="4">
        <v>123</v>
      </c>
      <c r="AM12" s="4">
        <v>20</v>
      </c>
      <c r="AN12" s="4">
        <v>12</v>
      </c>
      <c r="AO12" s="4">
        <v>3</v>
      </c>
      <c r="AP12" s="4">
        <v>11</v>
      </c>
      <c r="AQ12" s="4">
        <v>3</v>
      </c>
    </row>
    <row r="13" spans="1:43" ht="12.75" customHeight="1" hidden="1">
      <c r="A13" s="379" t="s">
        <v>1060</v>
      </c>
      <c r="B13" s="379"/>
      <c r="C13" s="379"/>
      <c r="D13" s="486"/>
      <c r="E13" s="97">
        <v>9817</v>
      </c>
      <c r="G13" s="98"/>
      <c r="H13" s="98"/>
      <c r="I13" s="98"/>
      <c r="J13" s="98"/>
      <c r="AA13" s="5">
        <v>6511</v>
      </c>
      <c r="AB13" s="99"/>
      <c r="AC13" s="100">
        <v>151</v>
      </c>
      <c r="AD13" s="101">
        <v>3155</v>
      </c>
      <c r="AE13" s="5">
        <v>6511</v>
      </c>
      <c r="AF13" s="99"/>
      <c r="AG13" s="100">
        <v>151</v>
      </c>
      <c r="AH13" s="101">
        <v>3155</v>
      </c>
      <c r="AI13" s="105" t="s">
        <v>1061</v>
      </c>
      <c r="AJ13" s="4">
        <v>222</v>
      </c>
      <c r="AK13" s="4">
        <v>274</v>
      </c>
      <c r="AL13" s="4">
        <v>130</v>
      </c>
      <c r="AM13" s="4">
        <v>34</v>
      </c>
      <c r="AN13" s="4">
        <v>27</v>
      </c>
      <c r="AO13" s="4">
        <v>1</v>
      </c>
      <c r="AP13" s="4">
        <v>12</v>
      </c>
      <c r="AQ13" s="4" t="s">
        <v>511</v>
      </c>
    </row>
    <row r="14" spans="1:43" ht="12.75" customHeight="1" hidden="1">
      <c r="A14" s="379" t="s">
        <v>747</v>
      </c>
      <c r="B14" s="379"/>
      <c r="C14" s="379"/>
      <c r="D14" s="486"/>
      <c r="E14" s="97">
        <v>9755</v>
      </c>
      <c r="G14" s="98"/>
      <c r="H14" s="98"/>
      <c r="I14" s="98"/>
      <c r="J14" s="98"/>
      <c r="AA14" s="5">
        <v>6583</v>
      </c>
      <c r="AB14" s="99"/>
      <c r="AC14" s="100">
        <v>142</v>
      </c>
      <c r="AD14" s="101">
        <v>3030</v>
      </c>
      <c r="AE14" s="5">
        <v>6583</v>
      </c>
      <c r="AF14" s="99"/>
      <c r="AG14" s="100">
        <v>142</v>
      </c>
      <c r="AH14" s="101">
        <v>3030</v>
      </c>
      <c r="AI14" s="106" t="s">
        <v>1125</v>
      </c>
      <c r="AJ14" s="4">
        <v>223</v>
      </c>
      <c r="AK14" s="4">
        <v>308</v>
      </c>
      <c r="AL14" s="4">
        <v>208</v>
      </c>
      <c r="AM14" s="4">
        <v>22</v>
      </c>
      <c r="AN14" s="4">
        <v>16</v>
      </c>
      <c r="AO14" s="4" t="s">
        <v>511</v>
      </c>
      <c r="AP14" s="4">
        <v>9</v>
      </c>
      <c r="AQ14" s="4">
        <v>2</v>
      </c>
    </row>
    <row r="15" spans="1:43" ht="12.75" customHeight="1">
      <c r="A15" s="379" t="s">
        <v>1041</v>
      </c>
      <c r="B15" s="379"/>
      <c r="C15" s="379"/>
      <c r="D15" s="486"/>
      <c r="E15" s="97">
        <v>9441</v>
      </c>
      <c r="G15" s="98"/>
      <c r="H15" s="98"/>
      <c r="I15" s="98"/>
      <c r="J15" s="98"/>
      <c r="AA15" s="5">
        <v>6406</v>
      </c>
      <c r="AB15" s="99"/>
      <c r="AC15" s="100">
        <v>154</v>
      </c>
      <c r="AD15" s="101">
        <v>2881</v>
      </c>
      <c r="AE15" s="5">
        <v>6406</v>
      </c>
      <c r="AF15" s="99"/>
      <c r="AG15" s="100">
        <v>154</v>
      </c>
      <c r="AH15" s="101">
        <v>2881</v>
      </c>
      <c r="AI15" s="106" t="s">
        <v>1041</v>
      </c>
      <c r="AJ15" s="4">
        <v>135</v>
      </c>
      <c r="AK15" s="4">
        <v>171</v>
      </c>
      <c r="AL15" s="4">
        <v>92</v>
      </c>
      <c r="AM15" s="4">
        <v>11</v>
      </c>
      <c r="AN15" s="4">
        <v>8</v>
      </c>
      <c r="AO15" s="4" t="s">
        <v>511</v>
      </c>
      <c r="AP15" s="4">
        <v>15</v>
      </c>
      <c r="AQ15" s="4">
        <v>3</v>
      </c>
    </row>
    <row r="16" spans="1:43" ht="12.75" customHeight="1">
      <c r="A16" s="379" t="s">
        <v>856</v>
      </c>
      <c r="B16" s="379"/>
      <c r="C16" s="379"/>
      <c r="D16" s="486"/>
      <c r="E16" s="97">
        <v>9309</v>
      </c>
      <c r="G16" s="98"/>
      <c r="H16" s="98"/>
      <c r="I16" s="98"/>
      <c r="J16" s="98"/>
      <c r="AA16" s="5">
        <v>6360</v>
      </c>
      <c r="AB16" s="99"/>
      <c r="AC16" s="100">
        <v>144</v>
      </c>
      <c r="AD16" s="101">
        <v>2805</v>
      </c>
      <c r="AE16" s="5">
        <v>6360</v>
      </c>
      <c r="AF16" s="99"/>
      <c r="AG16" s="100">
        <v>144</v>
      </c>
      <c r="AH16" s="101">
        <v>2805</v>
      </c>
      <c r="AI16" s="107" t="s">
        <v>778</v>
      </c>
      <c r="AJ16" s="4">
        <v>80</v>
      </c>
      <c r="AK16" s="4">
        <v>93</v>
      </c>
      <c r="AL16" s="4">
        <v>47</v>
      </c>
      <c r="AM16" s="4">
        <v>12</v>
      </c>
      <c r="AN16" s="4">
        <v>8</v>
      </c>
      <c r="AO16" s="4" t="s">
        <v>511</v>
      </c>
      <c r="AP16" s="4">
        <v>9</v>
      </c>
      <c r="AQ16" s="4">
        <v>3</v>
      </c>
    </row>
    <row r="17" spans="1:43" ht="12.75" customHeight="1">
      <c r="A17" s="379" t="s">
        <v>1062</v>
      </c>
      <c r="B17" s="379"/>
      <c r="C17" s="379"/>
      <c r="D17" s="486"/>
      <c r="E17" s="97">
        <v>9082</v>
      </c>
      <c r="G17" s="98"/>
      <c r="H17" s="98"/>
      <c r="I17" s="98"/>
      <c r="J17" s="98"/>
      <c r="AA17" s="5">
        <v>6240</v>
      </c>
      <c r="AB17" s="99"/>
      <c r="AC17" s="100">
        <v>130</v>
      </c>
      <c r="AD17" s="101">
        <v>2712</v>
      </c>
      <c r="AE17" s="5">
        <v>6240</v>
      </c>
      <c r="AF17" s="99"/>
      <c r="AG17" s="100">
        <v>130</v>
      </c>
      <c r="AH17" s="101">
        <v>2712</v>
      </c>
      <c r="AI17" s="107" t="s">
        <v>779</v>
      </c>
      <c r="AJ17" s="4">
        <v>137</v>
      </c>
      <c r="AK17" s="4">
        <v>162</v>
      </c>
      <c r="AL17" s="4">
        <v>113</v>
      </c>
      <c r="AM17" s="4">
        <v>15</v>
      </c>
      <c r="AN17" s="4">
        <v>13</v>
      </c>
      <c r="AO17" s="4">
        <v>2</v>
      </c>
      <c r="AP17" s="4">
        <v>6</v>
      </c>
      <c r="AQ17" s="4">
        <v>4</v>
      </c>
    </row>
    <row r="18" spans="1:43" ht="12.75" customHeight="1">
      <c r="A18" s="379" t="s">
        <v>946</v>
      </c>
      <c r="B18" s="379"/>
      <c r="C18" s="379"/>
      <c r="D18" s="486"/>
      <c r="E18" s="97">
        <v>8822</v>
      </c>
      <c r="G18" s="98"/>
      <c r="H18" s="98"/>
      <c r="I18" s="98"/>
      <c r="J18" s="98"/>
      <c r="AA18" s="5">
        <v>6059</v>
      </c>
      <c r="AB18" s="99"/>
      <c r="AC18" s="100">
        <v>143</v>
      </c>
      <c r="AD18" s="101">
        <v>2620</v>
      </c>
      <c r="AE18" s="5">
        <v>6059</v>
      </c>
      <c r="AF18" s="99"/>
      <c r="AG18" s="100">
        <v>143</v>
      </c>
      <c r="AH18" s="101">
        <v>2620</v>
      </c>
      <c r="AI18" s="107" t="s">
        <v>780</v>
      </c>
      <c r="AJ18" s="4">
        <v>126</v>
      </c>
      <c r="AK18" s="4">
        <v>160</v>
      </c>
      <c r="AL18" s="4">
        <v>112</v>
      </c>
      <c r="AM18" s="4">
        <v>16</v>
      </c>
      <c r="AN18" s="4">
        <v>14</v>
      </c>
      <c r="AO18" s="4">
        <v>1</v>
      </c>
      <c r="AP18" s="4">
        <v>5</v>
      </c>
      <c r="AQ18" s="4">
        <v>4</v>
      </c>
    </row>
    <row r="19" spans="1:43" ht="12.75" customHeight="1">
      <c r="A19" s="379" t="s">
        <v>348</v>
      </c>
      <c r="B19" s="379"/>
      <c r="C19" s="379"/>
      <c r="D19" s="486"/>
      <c r="E19" s="97">
        <v>8465</v>
      </c>
      <c r="G19" s="98"/>
      <c r="H19" s="98"/>
      <c r="I19" s="98"/>
      <c r="J19" s="98"/>
      <c r="AA19" s="5"/>
      <c r="AB19" s="99"/>
      <c r="AC19" s="100"/>
      <c r="AD19" s="101"/>
      <c r="AE19" s="5">
        <v>5759</v>
      </c>
      <c r="AF19" s="99"/>
      <c r="AG19" s="100">
        <v>142</v>
      </c>
      <c r="AH19" s="101">
        <v>2564</v>
      </c>
      <c r="AI19" s="107" t="s">
        <v>843</v>
      </c>
      <c r="AJ19" s="4">
        <v>134</v>
      </c>
      <c r="AK19" s="4">
        <v>158</v>
      </c>
      <c r="AL19" s="4">
        <v>88</v>
      </c>
      <c r="AM19" s="4">
        <v>13</v>
      </c>
      <c r="AN19" s="4">
        <v>8</v>
      </c>
      <c r="AO19" s="4" t="s">
        <v>511</v>
      </c>
      <c r="AP19" s="4">
        <v>6</v>
      </c>
      <c r="AQ19" s="4">
        <v>1</v>
      </c>
    </row>
    <row r="20" spans="1:43" ht="12.75" customHeight="1">
      <c r="A20" s="419"/>
      <c r="B20" s="419"/>
      <c r="C20" s="419"/>
      <c r="D20" s="497"/>
      <c r="E20" s="41"/>
      <c r="F20" s="42"/>
      <c r="G20" s="17"/>
      <c r="H20" s="17"/>
      <c r="I20" s="17"/>
      <c r="J20" s="17"/>
      <c r="AA20" s="42"/>
      <c r="AB20" s="42"/>
      <c r="AC20" s="42"/>
      <c r="AD20" s="42"/>
      <c r="AE20" s="42"/>
      <c r="AF20" s="42"/>
      <c r="AG20" s="42"/>
      <c r="AH20" s="42"/>
      <c r="AI20" s="65"/>
      <c r="AJ20" s="43"/>
      <c r="AK20" s="43"/>
      <c r="AL20" s="42"/>
      <c r="AM20" s="42"/>
      <c r="AN20" s="43"/>
      <c r="AO20" s="43"/>
      <c r="AP20" s="43"/>
      <c r="AQ20" s="43"/>
    </row>
    <row r="21" spans="1:42" ht="12.75" customHeight="1">
      <c r="A21" s="18" t="s">
        <v>838</v>
      </c>
      <c r="B21" s="17"/>
      <c r="C21" s="17"/>
      <c r="D21" s="17"/>
      <c r="E21" s="17"/>
      <c r="G21" s="98"/>
      <c r="H21" s="98"/>
      <c r="I21" s="98"/>
      <c r="J21" s="98"/>
      <c r="AI21" s="18" t="s">
        <v>445</v>
      </c>
      <c r="AJ21" s="8"/>
      <c r="AK21" s="17"/>
      <c r="AL21" s="17"/>
      <c r="AM21" s="8"/>
      <c r="AN21" s="8"/>
      <c r="AO21" s="8"/>
      <c r="AP21" s="8"/>
    </row>
    <row r="22" spans="35:42" ht="12.75" customHeight="1">
      <c r="AI22" s="18" t="s">
        <v>509</v>
      </c>
      <c r="AJ22" s="8"/>
      <c r="AK22" s="17"/>
      <c r="AL22" s="17"/>
      <c r="AM22" s="8"/>
      <c r="AN22" s="8"/>
      <c r="AO22" s="8"/>
      <c r="AP22" s="8"/>
    </row>
    <row r="23" spans="35:42" ht="12.75" customHeight="1">
      <c r="AI23" s="18" t="s">
        <v>503</v>
      </c>
      <c r="AJ23" s="8"/>
      <c r="AK23" s="17"/>
      <c r="AL23" s="17"/>
      <c r="AM23" s="8"/>
      <c r="AN23" s="8"/>
      <c r="AO23" s="8"/>
      <c r="AP23" s="8"/>
    </row>
    <row r="24" spans="19:39" ht="12.75" customHeight="1">
      <c r="S24" s="18"/>
      <c r="T24" s="8"/>
      <c r="U24" s="8"/>
      <c r="V24" s="17"/>
      <c r="AA24" s="17"/>
      <c r="AB24" s="17"/>
      <c r="AC24" s="17"/>
      <c r="AD24" s="17"/>
      <c r="AE24" s="17"/>
      <c r="AF24" s="17"/>
      <c r="AG24" s="17"/>
      <c r="AH24" s="17"/>
      <c r="AI24" s="18" t="s">
        <v>508</v>
      </c>
      <c r="AJ24" s="8"/>
      <c r="AK24" s="8"/>
      <c r="AL24" s="8"/>
      <c r="AM24" s="8"/>
    </row>
    <row r="25" spans="19:39" ht="12.75" customHeight="1">
      <c r="S25" s="18"/>
      <c r="T25" s="8"/>
      <c r="U25" s="8"/>
      <c r="V25" s="17"/>
      <c r="AA25" s="17"/>
      <c r="AB25" s="17"/>
      <c r="AC25" s="17"/>
      <c r="AD25" s="17"/>
      <c r="AE25" s="17"/>
      <c r="AF25" s="17"/>
      <c r="AG25" s="17"/>
      <c r="AH25" s="17"/>
      <c r="AJ25" s="8"/>
      <c r="AK25" s="8"/>
      <c r="AL25" s="8"/>
      <c r="AM25" s="8"/>
    </row>
    <row r="26" spans="19:39" ht="12.75" customHeight="1">
      <c r="S26" s="18"/>
      <c r="T26" s="8"/>
      <c r="U26" s="8"/>
      <c r="V26" s="17"/>
      <c r="AA26" s="17"/>
      <c r="AB26" s="17"/>
      <c r="AC26" s="17"/>
      <c r="AD26" s="17"/>
      <c r="AE26" s="17"/>
      <c r="AF26" s="17"/>
      <c r="AG26" s="17"/>
      <c r="AH26" s="17"/>
      <c r="AI26" s="17"/>
      <c r="AJ26" s="8"/>
      <c r="AK26" s="8"/>
      <c r="AL26" s="8"/>
      <c r="AM26" s="8"/>
    </row>
    <row r="27" spans="1:40" ht="12.75" customHeight="1">
      <c r="A27" s="16" t="s">
        <v>769</v>
      </c>
      <c r="B27" s="108"/>
      <c r="C27" s="17"/>
      <c r="D27" s="17"/>
      <c r="E27" s="17"/>
      <c r="F27" s="17"/>
      <c r="G27" s="17"/>
      <c r="H27" s="17"/>
      <c r="I27" s="17"/>
      <c r="J27" s="17"/>
      <c r="S27" s="17"/>
      <c r="AI27" s="16" t="s">
        <v>772</v>
      </c>
      <c r="AJ27" s="17"/>
      <c r="AK27" s="17"/>
      <c r="AL27" s="17"/>
      <c r="AM27" s="17"/>
      <c r="AN27" s="17"/>
    </row>
    <row r="28" spans="1:43" ht="12.75" customHeight="1">
      <c r="A28" s="18"/>
      <c r="B28" s="17"/>
      <c r="C28" s="17"/>
      <c r="D28" s="17"/>
      <c r="E28" s="17"/>
      <c r="AA28" s="62"/>
      <c r="AB28" s="62"/>
      <c r="AC28" s="382" t="s">
        <v>113</v>
      </c>
      <c r="AD28" s="382"/>
      <c r="AE28" s="62"/>
      <c r="AF28" s="62"/>
      <c r="AG28" s="382" t="s">
        <v>113</v>
      </c>
      <c r="AH28" s="382"/>
      <c r="AI28" s="18"/>
      <c r="AJ28" s="17"/>
      <c r="AK28" s="17"/>
      <c r="AL28" s="17"/>
      <c r="AM28" s="17"/>
      <c r="AP28" s="109" t="s">
        <v>129</v>
      </c>
      <c r="AQ28" s="109"/>
    </row>
    <row r="29" spans="1:43" ht="29.25" customHeight="1">
      <c r="A29" s="457" t="s">
        <v>133</v>
      </c>
      <c r="B29" s="457"/>
      <c r="C29" s="457"/>
      <c r="D29" s="414"/>
      <c r="E29" s="418" t="s">
        <v>114</v>
      </c>
      <c r="F29" s="483"/>
      <c r="G29" s="28"/>
      <c r="H29" s="28"/>
      <c r="I29" s="28"/>
      <c r="J29" s="28"/>
      <c r="AA29" s="489" t="s">
        <v>115</v>
      </c>
      <c r="AB29" s="489"/>
      <c r="AC29" s="408" t="s">
        <v>446</v>
      </c>
      <c r="AD29" s="492"/>
      <c r="AE29" s="489" t="s">
        <v>115</v>
      </c>
      <c r="AF29" s="489"/>
      <c r="AG29" s="408" t="s">
        <v>847</v>
      </c>
      <c r="AH29" s="492"/>
      <c r="AI29" s="414" t="s">
        <v>505</v>
      </c>
      <c r="AJ29" s="432" t="s">
        <v>743</v>
      </c>
      <c r="AK29" s="498" t="s">
        <v>130</v>
      </c>
      <c r="AL29" s="495" t="s">
        <v>848</v>
      </c>
      <c r="AM29" s="428" t="s">
        <v>1000</v>
      </c>
      <c r="AN29" s="428" t="s">
        <v>742</v>
      </c>
      <c r="AO29" s="432" t="s">
        <v>468</v>
      </c>
      <c r="AP29" s="385" t="s">
        <v>712</v>
      </c>
      <c r="AQ29" s="404" t="s">
        <v>741</v>
      </c>
    </row>
    <row r="30" spans="1:43" ht="29.25" customHeight="1">
      <c r="A30" s="434"/>
      <c r="B30" s="434"/>
      <c r="C30" s="434"/>
      <c r="D30" s="415"/>
      <c r="E30" s="24" t="s">
        <v>116</v>
      </c>
      <c r="F30" s="21" t="s">
        <v>117</v>
      </c>
      <c r="G30" s="28"/>
      <c r="H30" s="28"/>
      <c r="I30" s="28"/>
      <c r="J30" s="28"/>
      <c r="AA30" s="77" t="s">
        <v>118</v>
      </c>
      <c r="AB30" s="77" t="s">
        <v>117</v>
      </c>
      <c r="AC30" s="24" t="s">
        <v>118</v>
      </c>
      <c r="AD30" s="21" t="s">
        <v>117</v>
      </c>
      <c r="AE30" s="77" t="s">
        <v>118</v>
      </c>
      <c r="AF30" s="77" t="s">
        <v>117</v>
      </c>
      <c r="AG30" s="24" t="s">
        <v>118</v>
      </c>
      <c r="AH30" s="21" t="s">
        <v>117</v>
      </c>
      <c r="AI30" s="415"/>
      <c r="AJ30" s="384"/>
      <c r="AK30" s="499"/>
      <c r="AL30" s="496"/>
      <c r="AM30" s="429"/>
      <c r="AN30" s="429"/>
      <c r="AO30" s="384"/>
      <c r="AP30" s="386"/>
      <c r="AQ30" s="406"/>
    </row>
    <row r="31" spans="1:43" ht="12.75" customHeight="1">
      <c r="A31" s="487"/>
      <c r="B31" s="487"/>
      <c r="C31" s="487"/>
      <c r="D31" s="488"/>
      <c r="E31" s="28"/>
      <c r="F31" s="28"/>
      <c r="G31" s="28"/>
      <c r="H31" s="28"/>
      <c r="I31" s="28"/>
      <c r="J31" s="28"/>
      <c r="AA31" s="110"/>
      <c r="AB31" s="110"/>
      <c r="AC31" s="28"/>
      <c r="AD31" s="28"/>
      <c r="AE31" s="110"/>
      <c r="AF31" s="110"/>
      <c r="AG31" s="28"/>
      <c r="AH31" s="28"/>
      <c r="AI31" s="28"/>
      <c r="AJ31" s="111"/>
      <c r="AK31" s="28"/>
      <c r="AL31" s="28"/>
      <c r="AM31" s="28"/>
      <c r="AN31" s="28"/>
      <c r="AO31" s="18"/>
      <c r="AQ31" s="18"/>
    </row>
    <row r="32" spans="1:43" ht="12.75" customHeight="1" hidden="1">
      <c r="A32" s="380" t="s">
        <v>134</v>
      </c>
      <c r="B32" s="380"/>
      <c r="C32" s="380"/>
      <c r="D32" s="381"/>
      <c r="E32" s="6">
        <v>8202</v>
      </c>
      <c r="F32" s="6">
        <v>3923526</v>
      </c>
      <c r="G32" s="6"/>
      <c r="H32" s="6"/>
      <c r="I32" s="6"/>
      <c r="J32" s="6"/>
      <c r="AA32" s="112">
        <v>7284</v>
      </c>
      <c r="AB32" s="112">
        <v>3237212</v>
      </c>
      <c r="AC32" s="6">
        <v>918</v>
      </c>
      <c r="AD32" s="6">
        <v>686314</v>
      </c>
      <c r="AE32" s="112">
        <v>7284</v>
      </c>
      <c r="AF32" s="112">
        <v>3237212</v>
      </c>
      <c r="AG32" s="6">
        <v>918</v>
      </c>
      <c r="AH32" s="6">
        <v>686314</v>
      </c>
      <c r="AI32" s="28" t="s">
        <v>135</v>
      </c>
      <c r="AJ32" s="113"/>
      <c r="AK32" s="101">
        <v>8377</v>
      </c>
      <c r="AL32" s="101">
        <v>99169</v>
      </c>
      <c r="AM32" s="101">
        <v>35000</v>
      </c>
      <c r="AN32" s="101"/>
      <c r="AO32" s="101">
        <v>2820</v>
      </c>
      <c r="AQ32" s="101">
        <v>486357</v>
      </c>
    </row>
    <row r="33" spans="1:43" ht="13.5" customHeight="1" hidden="1">
      <c r="A33" s="379" t="s">
        <v>273</v>
      </c>
      <c r="B33" s="379"/>
      <c r="C33" s="379"/>
      <c r="D33" s="486"/>
      <c r="E33" s="6">
        <v>8623</v>
      </c>
      <c r="F33" s="6">
        <v>4275632</v>
      </c>
      <c r="G33" s="6"/>
      <c r="H33" s="6"/>
      <c r="I33" s="6"/>
      <c r="J33" s="6"/>
      <c r="AA33" s="112">
        <v>7722</v>
      </c>
      <c r="AB33" s="112">
        <v>3582861</v>
      </c>
      <c r="AC33" s="6">
        <v>901</v>
      </c>
      <c r="AD33" s="6">
        <v>692771</v>
      </c>
      <c r="AE33" s="112">
        <v>7722</v>
      </c>
      <c r="AF33" s="112">
        <v>3582861</v>
      </c>
      <c r="AG33" s="6">
        <v>901</v>
      </c>
      <c r="AH33" s="6">
        <v>692771</v>
      </c>
      <c r="AI33" s="103" t="s">
        <v>375</v>
      </c>
      <c r="AJ33" s="113"/>
      <c r="AK33" s="101">
        <v>7871</v>
      </c>
      <c r="AL33" s="101">
        <v>83056</v>
      </c>
      <c r="AM33" s="101">
        <v>30313</v>
      </c>
      <c r="AN33" s="101"/>
      <c r="AO33" s="4">
        <v>0</v>
      </c>
      <c r="AQ33" s="101">
        <v>492961</v>
      </c>
    </row>
    <row r="34" spans="1:43" ht="12.75" customHeight="1" hidden="1">
      <c r="A34" s="379" t="s">
        <v>484</v>
      </c>
      <c r="B34" s="379"/>
      <c r="C34" s="379"/>
      <c r="D34" s="486"/>
      <c r="E34" s="6">
        <v>9002</v>
      </c>
      <c r="F34" s="6">
        <v>4548958</v>
      </c>
      <c r="G34" s="6"/>
      <c r="H34" s="6"/>
      <c r="I34" s="6"/>
      <c r="J34" s="6"/>
      <c r="AA34" s="112">
        <v>8142</v>
      </c>
      <c r="AB34" s="112">
        <v>3893584</v>
      </c>
      <c r="AC34" s="6">
        <v>860</v>
      </c>
      <c r="AD34" s="6">
        <v>655374</v>
      </c>
      <c r="AE34" s="112">
        <v>8142</v>
      </c>
      <c r="AF34" s="112">
        <v>3893584</v>
      </c>
      <c r="AG34" s="6">
        <v>860</v>
      </c>
      <c r="AH34" s="6">
        <v>655374</v>
      </c>
      <c r="AI34" s="29" t="s">
        <v>506</v>
      </c>
      <c r="AJ34" s="113"/>
      <c r="AK34" s="101">
        <v>8984</v>
      </c>
      <c r="AL34" s="101">
        <v>93176</v>
      </c>
      <c r="AM34" s="101">
        <v>29233</v>
      </c>
      <c r="AN34" s="101"/>
      <c r="AO34" s="101">
        <v>1518</v>
      </c>
      <c r="AP34" s="93" t="s">
        <v>511</v>
      </c>
      <c r="AQ34" s="101">
        <v>426864</v>
      </c>
    </row>
    <row r="35" spans="1:43" ht="12.75" customHeight="1" hidden="1">
      <c r="A35" s="379" t="s">
        <v>701</v>
      </c>
      <c r="B35" s="379"/>
      <c r="C35" s="379"/>
      <c r="D35" s="486"/>
      <c r="E35" s="6">
        <v>9482</v>
      </c>
      <c r="F35" s="6">
        <v>4940668</v>
      </c>
      <c r="G35" s="6"/>
      <c r="H35" s="6"/>
      <c r="I35" s="6"/>
      <c r="J35" s="6"/>
      <c r="AA35" s="112">
        <v>8618</v>
      </c>
      <c r="AB35" s="112">
        <v>4261517</v>
      </c>
      <c r="AC35" s="6">
        <v>864</v>
      </c>
      <c r="AD35" s="6">
        <v>679151</v>
      </c>
      <c r="AE35" s="112">
        <v>8618</v>
      </c>
      <c r="AF35" s="112">
        <v>4261517</v>
      </c>
      <c r="AG35" s="6">
        <v>864</v>
      </c>
      <c r="AH35" s="6">
        <v>679151</v>
      </c>
      <c r="AI35" s="29" t="s">
        <v>705</v>
      </c>
      <c r="AJ35" s="2">
        <v>148249</v>
      </c>
      <c r="AK35" s="101">
        <v>5260</v>
      </c>
      <c r="AL35" s="101">
        <v>84316</v>
      </c>
      <c r="AM35" s="101">
        <v>33713</v>
      </c>
      <c r="AN35" s="101">
        <v>7157</v>
      </c>
      <c r="AO35" s="101">
        <v>3162</v>
      </c>
      <c r="AP35" s="114">
        <v>8125</v>
      </c>
      <c r="AQ35" s="101">
        <v>6517</v>
      </c>
    </row>
    <row r="36" spans="1:43" ht="12.75" customHeight="1" hidden="1">
      <c r="A36" s="379" t="s">
        <v>748</v>
      </c>
      <c r="B36" s="379"/>
      <c r="C36" s="379"/>
      <c r="D36" s="486"/>
      <c r="E36" s="6">
        <v>9898</v>
      </c>
      <c r="F36" s="6">
        <v>5384493</v>
      </c>
      <c r="G36" s="6"/>
      <c r="H36" s="6"/>
      <c r="I36" s="6"/>
      <c r="J36" s="6"/>
      <c r="AA36" s="112">
        <v>9046</v>
      </c>
      <c r="AB36" s="112">
        <v>4674482</v>
      </c>
      <c r="AC36" s="6">
        <v>852</v>
      </c>
      <c r="AD36" s="6">
        <v>710011</v>
      </c>
      <c r="AE36" s="112">
        <v>9046</v>
      </c>
      <c r="AF36" s="112">
        <v>4674482</v>
      </c>
      <c r="AG36" s="6">
        <v>852</v>
      </c>
      <c r="AH36" s="6">
        <v>710011</v>
      </c>
      <c r="AI36" s="104" t="s">
        <v>507</v>
      </c>
      <c r="AJ36" s="2">
        <v>150514</v>
      </c>
      <c r="AK36" s="101">
        <v>5296</v>
      </c>
      <c r="AL36" s="101">
        <v>78043</v>
      </c>
      <c r="AM36" s="101">
        <v>27939</v>
      </c>
      <c r="AN36" s="101">
        <v>28824</v>
      </c>
      <c r="AO36" s="101">
        <v>3064</v>
      </c>
      <c r="AP36" s="114">
        <v>6332</v>
      </c>
      <c r="AQ36" s="101">
        <v>1016</v>
      </c>
    </row>
    <row r="37" spans="1:43" ht="12.75" customHeight="1" hidden="1">
      <c r="A37" s="379" t="s">
        <v>792</v>
      </c>
      <c r="B37" s="379"/>
      <c r="C37" s="379"/>
      <c r="D37" s="486"/>
      <c r="E37" s="33">
        <v>10338</v>
      </c>
      <c r="F37" s="6">
        <v>5799883</v>
      </c>
      <c r="G37" s="6"/>
      <c r="H37" s="6"/>
      <c r="I37" s="6"/>
      <c r="J37" s="6"/>
      <c r="AA37" s="112">
        <v>9475</v>
      </c>
      <c r="AB37" s="112">
        <v>5062971</v>
      </c>
      <c r="AC37" s="6">
        <v>863</v>
      </c>
      <c r="AD37" s="6">
        <v>736912</v>
      </c>
      <c r="AE37" s="112">
        <v>9475</v>
      </c>
      <c r="AF37" s="112">
        <v>5062971</v>
      </c>
      <c r="AG37" s="6">
        <v>863</v>
      </c>
      <c r="AH37" s="6">
        <v>736912</v>
      </c>
      <c r="AI37" s="105" t="s">
        <v>793</v>
      </c>
      <c r="AJ37" s="2">
        <v>158231</v>
      </c>
      <c r="AK37" s="101">
        <v>3729</v>
      </c>
      <c r="AL37" s="101">
        <v>78874</v>
      </c>
      <c r="AM37" s="101">
        <v>34675</v>
      </c>
      <c r="AN37" s="101">
        <v>6846</v>
      </c>
      <c r="AO37" s="101">
        <v>4590</v>
      </c>
      <c r="AP37" s="114">
        <v>6771</v>
      </c>
      <c r="AQ37" s="101">
        <v>22747</v>
      </c>
    </row>
    <row r="38" spans="1:43" ht="12.75" customHeight="1" hidden="1">
      <c r="A38" s="379" t="s">
        <v>854</v>
      </c>
      <c r="B38" s="379"/>
      <c r="C38" s="379"/>
      <c r="D38" s="486"/>
      <c r="E38" s="33">
        <v>10797</v>
      </c>
      <c r="F38" s="6">
        <v>6180231</v>
      </c>
      <c r="G38" s="6"/>
      <c r="H38" s="6"/>
      <c r="I38" s="6"/>
      <c r="J38" s="6"/>
      <c r="AA38" s="112">
        <v>9933</v>
      </c>
      <c r="AB38" s="112">
        <v>5434496</v>
      </c>
      <c r="AC38" s="6">
        <v>864</v>
      </c>
      <c r="AD38" s="6">
        <v>745735</v>
      </c>
      <c r="AE38" s="112">
        <v>9933</v>
      </c>
      <c r="AF38" s="112">
        <v>5434496</v>
      </c>
      <c r="AG38" s="6">
        <v>864</v>
      </c>
      <c r="AH38" s="6">
        <v>745735</v>
      </c>
      <c r="AI38" s="105" t="s">
        <v>855</v>
      </c>
      <c r="AJ38" s="2">
        <v>741989</v>
      </c>
      <c r="AK38" s="101">
        <v>179765</v>
      </c>
      <c r="AL38" s="101">
        <v>80223</v>
      </c>
      <c r="AM38" s="101">
        <v>51372</v>
      </c>
      <c r="AN38" s="101" t="s">
        <v>744</v>
      </c>
      <c r="AO38" s="101">
        <v>2465</v>
      </c>
      <c r="AP38" s="115">
        <v>6900</v>
      </c>
      <c r="AQ38" s="101">
        <v>421264</v>
      </c>
    </row>
    <row r="39" spans="1:43" ht="12.75" customHeight="1" hidden="1">
      <c r="A39" s="379" t="s">
        <v>1060</v>
      </c>
      <c r="B39" s="379"/>
      <c r="C39" s="379"/>
      <c r="D39" s="486"/>
      <c r="E39" s="33">
        <v>11186</v>
      </c>
      <c r="F39" s="6">
        <v>6505183</v>
      </c>
      <c r="G39" s="6"/>
      <c r="H39" s="6"/>
      <c r="I39" s="6"/>
      <c r="J39" s="6"/>
      <c r="AA39" s="112">
        <v>10307</v>
      </c>
      <c r="AB39" s="112">
        <v>5734913</v>
      </c>
      <c r="AC39" s="6">
        <v>879</v>
      </c>
      <c r="AD39" s="6">
        <v>770270</v>
      </c>
      <c r="AE39" s="112">
        <v>10307</v>
      </c>
      <c r="AF39" s="112">
        <v>5734913</v>
      </c>
      <c r="AG39" s="6">
        <v>879</v>
      </c>
      <c r="AH39" s="6">
        <v>770270</v>
      </c>
      <c r="AI39" s="105" t="s">
        <v>1061</v>
      </c>
      <c r="AJ39" s="2">
        <v>708516</v>
      </c>
      <c r="AK39" s="101">
        <v>161546</v>
      </c>
      <c r="AL39" s="101">
        <v>74531</v>
      </c>
      <c r="AM39" s="101">
        <v>35125</v>
      </c>
      <c r="AN39" s="101" t="s">
        <v>744</v>
      </c>
      <c r="AO39" s="101">
        <v>2097</v>
      </c>
      <c r="AP39" s="115">
        <v>8371</v>
      </c>
      <c r="AQ39" s="101">
        <v>426846</v>
      </c>
    </row>
    <row r="40" spans="1:43" ht="12.75" customHeight="1" hidden="1">
      <c r="A40" s="379" t="s">
        <v>844</v>
      </c>
      <c r="B40" s="379"/>
      <c r="C40" s="379"/>
      <c r="D40" s="486"/>
      <c r="E40" s="33">
        <v>11522</v>
      </c>
      <c r="F40" s="6">
        <v>6845096</v>
      </c>
      <c r="G40" s="6"/>
      <c r="H40" s="6"/>
      <c r="I40" s="6"/>
      <c r="J40" s="6"/>
      <c r="AA40" s="112">
        <v>10636</v>
      </c>
      <c r="AB40" s="112">
        <v>6060799</v>
      </c>
      <c r="AC40" s="6">
        <v>886</v>
      </c>
      <c r="AD40" s="6">
        <v>784297</v>
      </c>
      <c r="AE40" s="112">
        <v>10636</v>
      </c>
      <c r="AF40" s="112">
        <v>6060799</v>
      </c>
      <c r="AG40" s="6">
        <v>886</v>
      </c>
      <c r="AH40" s="6">
        <v>784297</v>
      </c>
      <c r="AI40" s="106" t="s">
        <v>781</v>
      </c>
      <c r="AJ40" s="1">
        <v>660430</v>
      </c>
      <c r="AK40" s="101">
        <v>154320</v>
      </c>
      <c r="AL40" s="101">
        <v>55603</v>
      </c>
      <c r="AM40" s="101">
        <v>18813</v>
      </c>
      <c r="AN40" s="101">
        <v>6382</v>
      </c>
      <c r="AO40" s="101">
        <v>993</v>
      </c>
      <c r="AP40" s="115">
        <v>7790</v>
      </c>
      <c r="AQ40" s="101">
        <v>416529</v>
      </c>
    </row>
    <row r="41" spans="1:43" ht="12.75" customHeight="1">
      <c r="A41" s="379" t="s">
        <v>974</v>
      </c>
      <c r="B41" s="379"/>
      <c r="C41" s="379"/>
      <c r="D41" s="486"/>
      <c r="E41" s="33">
        <v>11860</v>
      </c>
      <c r="F41" s="6">
        <v>7071860</v>
      </c>
      <c r="G41" s="6"/>
      <c r="H41" s="6"/>
      <c r="I41" s="6"/>
      <c r="J41" s="6"/>
      <c r="AA41" s="112">
        <v>10973</v>
      </c>
      <c r="AB41" s="112">
        <v>6291862</v>
      </c>
      <c r="AC41" s="6">
        <v>887</v>
      </c>
      <c r="AD41" s="6">
        <v>779998</v>
      </c>
      <c r="AE41" s="112">
        <v>10973</v>
      </c>
      <c r="AF41" s="112">
        <v>6291862</v>
      </c>
      <c r="AG41" s="6">
        <v>887</v>
      </c>
      <c r="AH41" s="6">
        <v>779998</v>
      </c>
      <c r="AI41" s="106" t="s">
        <v>845</v>
      </c>
      <c r="AJ41" s="1">
        <v>601500</v>
      </c>
      <c r="AK41" s="101">
        <v>101646</v>
      </c>
      <c r="AL41" s="101">
        <v>57049</v>
      </c>
      <c r="AM41" s="101">
        <v>13994</v>
      </c>
      <c r="AN41" s="101">
        <v>5751</v>
      </c>
      <c r="AO41" s="101">
        <v>509</v>
      </c>
      <c r="AP41" s="115">
        <v>8339</v>
      </c>
      <c r="AQ41" s="101">
        <v>414212</v>
      </c>
    </row>
    <row r="42" spans="1:43" ht="12.75" customHeight="1">
      <c r="A42" s="379" t="s">
        <v>856</v>
      </c>
      <c r="B42" s="379"/>
      <c r="C42" s="379"/>
      <c r="D42" s="486"/>
      <c r="E42" s="33">
        <v>12126</v>
      </c>
      <c r="F42" s="6">
        <v>7279295</v>
      </c>
      <c r="G42" s="6"/>
      <c r="H42" s="6"/>
      <c r="I42" s="6"/>
      <c r="J42" s="6"/>
      <c r="AA42" s="112">
        <v>11245</v>
      </c>
      <c r="AB42" s="112">
        <v>6508286</v>
      </c>
      <c r="AC42" s="6">
        <v>881</v>
      </c>
      <c r="AD42" s="6">
        <v>771009</v>
      </c>
      <c r="AE42" s="112">
        <v>11245</v>
      </c>
      <c r="AF42" s="112">
        <v>6508286</v>
      </c>
      <c r="AG42" s="6">
        <v>881</v>
      </c>
      <c r="AH42" s="6">
        <v>771009</v>
      </c>
      <c r="AI42" s="104" t="s">
        <v>857</v>
      </c>
      <c r="AJ42" s="1">
        <f>SUM(AK42:AQ42)</f>
        <v>625291</v>
      </c>
      <c r="AK42" s="101">
        <v>117505</v>
      </c>
      <c r="AL42" s="101">
        <v>57413</v>
      </c>
      <c r="AM42" s="101">
        <v>15627</v>
      </c>
      <c r="AN42" s="101">
        <v>6821</v>
      </c>
      <c r="AO42" s="101">
        <v>525</v>
      </c>
      <c r="AP42" s="115">
        <v>8278</v>
      </c>
      <c r="AQ42" s="101">
        <v>419122</v>
      </c>
    </row>
    <row r="43" spans="1:43" ht="12.75" customHeight="1">
      <c r="A43" s="379" t="s">
        <v>1062</v>
      </c>
      <c r="B43" s="379"/>
      <c r="C43" s="379"/>
      <c r="D43" s="486"/>
      <c r="E43" s="33">
        <v>12456</v>
      </c>
      <c r="F43" s="6">
        <v>7585512</v>
      </c>
      <c r="G43" s="6"/>
      <c r="H43" s="6"/>
      <c r="I43" s="6"/>
      <c r="J43" s="6"/>
      <c r="AA43" s="112">
        <v>11571</v>
      </c>
      <c r="AB43" s="112">
        <v>6804078</v>
      </c>
      <c r="AC43" s="6">
        <v>885</v>
      </c>
      <c r="AD43" s="6">
        <v>781434</v>
      </c>
      <c r="AE43" s="112">
        <v>11571</v>
      </c>
      <c r="AF43" s="112">
        <v>6804078</v>
      </c>
      <c r="AG43" s="6">
        <v>885</v>
      </c>
      <c r="AH43" s="6">
        <v>781434</v>
      </c>
      <c r="AI43" s="104" t="s">
        <v>1063</v>
      </c>
      <c r="AJ43" s="1">
        <v>566102</v>
      </c>
      <c r="AK43" s="101">
        <v>89364</v>
      </c>
      <c r="AL43" s="101">
        <v>55481</v>
      </c>
      <c r="AM43" s="101">
        <v>17998</v>
      </c>
      <c r="AN43" s="101">
        <v>300</v>
      </c>
      <c r="AO43" s="101">
        <v>1850</v>
      </c>
      <c r="AP43" s="115">
        <v>7452</v>
      </c>
      <c r="AQ43" s="101">
        <v>393657</v>
      </c>
    </row>
    <row r="44" spans="1:43" ht="12.75" customHeight="1">
      <c r="A44" s="379" t="s">
        <v>946</v>
      </c>
      <c r="B44" s="379"/>
      <c r="C44" s="379"/>
      <c r="D44" s="486"/>
      <c r="E44" s="33">
        <v>12806</v>
      </c>
      <c r="F44" s="6">
        <v>7886318</v>
      </c>
      <c r="G44" s="6"/>
      <c r="H44" s="6"/>
      <c r="I44" s="6"/>
      <c r="J44" s="6"/>
      <c r="AA44" s="112">
        <v>11883</v>
      </c>
      <c r="AB44" s="112">
        <v>7063720</v>
      </c>
      <c r="AC44" s="6">
        <v>923</v>
      </c>
      <c r="AD44" s="6">
        <v>822598</v>
      </c>
      <c r="AE44" s="112">
        <v>11883</v>
      </c>
      <c r="AF44" s="112">
        <v>7063720</v>
      </c>
      <c r="AG44" s="6">
        <v>923</v>
      </c>
      <c r="AH44" s="6">
        <v>822598</v>
      </c>
      <c r="AI44" s="104" t="s">
        <v>782</v>
      </c>
      <c r="AJ44" s="1">
        <v>563052</v>
      </c>
      <c r="AK44" s="101">
        <v>88933</v>
      </c>
      <c r="AL44" s="101">
        <v>46993</v>
      </c>
      <c r="AM44" s="101">
        <v>17021</v>
      </c>
      <c r="AN44" s="101">
        <v>12732</v>
      </c>
      <c r="AO44" s="101">
        <v>2314</v>
      </c>
      <c r="AP44" s="115">
        <v>6103</v>
      </c>
      <c r="AQ44" s="101">
        <v>388956</v>
      </c>
    </row>
    <row r="45" spans="1:43" ht="12.75" customHeight="1">
      <c r="A45" s="379" t="s">
        <v>529</v>
      </c>
      <c r="B45" s="379"/>
      <c r="C45" s="379"/>
      <c r="D45" s="486"/>
      <c r="E45" s="33">
        <v>13093</v>
      </c>
      <c r="F45" s="6">
        <v>8155285</v>
      </c>
      <c r="G45" s="6"/>
      <c r="H45" s="6"/>
      <c r="I45" s="6"/>
      <c r="J45" s="6"/>
      <c r="AA45" s="112"/>
      <c r="AB45" s="112"/>
      <c r="AC45" s="6"/>
      <c r="AD45" s="6"/>
      <c r="AE45" s="112">
        <v>12143</v>
      </c>
      <c r="AF45" s="112">
        <v>7307974</v>
      </c>
      <c r="AG45" s="6">
        <v>950</v>
      </c>
      <c r="AH45" s="6">
        <v>847311</v>
      </c>
      <c r="AI45" s="104" t="s">
        <v>846</v>
      </c>
      <c r="AJ45" s="1">
        <v>519555</v>
      </c>
      <c r="AK45" s="101">
        <v>89930</v>
      </c>
      <c r="AL45" s="101">
        <v>46457</v>
      </c>
      <c r="AM45" s="101">
        <v>3631</v>
      </c>
      <c r="AN45" s="4" t="s">
        <v>511</v>
      </c>
      <c r="AO45" s="101">
        <v>870</v>
      </c>
      <c r="AP45" s="115">
        <v>5587</v>
      </c>
      <c r="AQ45" s="101">
        <v>373077</v>
      </c>
    </row>
    <row r="46" spans="1:43" ht="12.75" customHeight="1">
      <c r="A46" s="419"/>
      <c r="B46" s="419"/>
      <c r="C46" s="419"/>
      <c r="D46" s="497"/>
      <c r="E46" s="116"/>
      <c r="F46" s="117"/>
      <c r="G46" s="6"/>
      <c r="H46" s="6"/>
      <c r="I46" s="6"/>
      <c r="J46" s="6"/>
      <c r="AA46" s="118"/>
      <c r="AB46" s="118"/>
      <c r="AC46" s="117"/>
      <c r="AD46" s="117"/>
      <c r="AE46" s="118"/>
      <c r="AF46" s="118"/>
      <c r="AG46" s="117"/>
      <c r="AH46" s="117"/>
      <c r="AI46" s="49"/>
      <c r="AJ46" s="119"/>
      <c r="AK46" s="67"/>
      <c r="AL46" s="67"/>
      <c r="AM46" s="67"/>
      <c r="AN46" s="67"/>
      <c r="AO46" s="67"/>
      <c r="AP46" s="120"/>
      <c r="AQ46" s="67"/>
    </row>
    <row r="47" spans="1:37" ht="12.75" customHeight="1">
      <c r="A47" s="18" t="s">
        <v>838</v>
      </c>
      <c r="B47" s="17"/>
      <c r="C47" s="17"/>
      <c r="D47" s="17"/>
      <c r="E47" s="17"/>
      <c r="F47" s="17"/>
      <c r="G47" s="17"/>
      <c r="H47" s="17"/>
      <c r="I47" s="17"/>
      <c r="J47" s="17"/>
      <c r="S47" s="17"/>
      <c r="AB47" s="17"/>
      <c r="AC47" s="17"/>
      <c r="AD47" s="17"/>
      <c r="AE47" s="17"/>
      <c r="AF47" s="17"/>
      <c r="AG47" s="17"/>
      <c r="AH47" s="17"/>
      <c r="AI47" s="18" t="s">
        <v>445</v>
      </c>
      <c r="AJ47" s="17"/>
      <c r="AK47" s="17"/>
    </row>
    <row r="48" ht="12.75" customHeight="1">
      <c r="AI48" s="18" t="s">
        <v>509</v>
      </c>
    </row>
    <row r="49" ht="12.75" customHeight="1">
      <c r="AI49" s="18" t="s">
        <v>736</v>
      </c>
    </row>
    <row r="50" ht="12.75" customHeight="1"/>
    <row r="51" spans="1:27" ht="12.75" customHeight="1">
      <c r="A51" s="74" t="s">
        <v>770</v>
      </c>
      <c r="B51" s="74"/>
      <c r="C51" s="74"/>
      <c r="D51" s="74"/>
      <c r="E51" s="74"/>
      <c r="F51" s="74"/>
      <c r="G51" s="17"/>
      <c r="H51" s="1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42" ht="12.75" customHeight="1">
      <c r="A52" s="8"/>
      <c r="B52" s="8"/>
      <c r="C52" s="8"/>
      <c r="D52" s="17"/>
      <c r="E52" s="17"/>
      <c r="F52" s="17"/>
      <c r="G52" s="17"/>
      <c r="H52" s="17"/>
      <c r="I52" s="8"/>
      <c r="J52" s="8"/>
      <c r="K52" s="434"/>
      <c r="L52" s="434"/>
      <c r="M52" s="17"/>
      <c r="N52" s="17"/>
      <c r="AA52" s="109"/>
      <c r="AB52" s="109"/>
      <c r="AC52" s="109"/>
      <c r="AD52" s="109"/>
      <c r="AE52" s="109"/>
      <c r="AF52" s="109"/>
      <c r="AG52" s="109"/>
      <c r="AH52" s="109"/>
      <c r="AI52" s="382"/>
      <c r="AJ52" s="382"/>
      <c r="AK52" s="382"/>
      <c r="AL52" s="382"/>
      <c r="AM52" s="382" t="s">
        <v>387</v>
      </c>
      <c r="AN52" s="382"/>
      <c r="AO52" s="382"/>
      <c r="AP52" s="382"/>
    </row>
    <row r="53" spans="1:42" ht="12.75" customHeight="1">
      <c r="A53" s="457" t="s">
        <v>447</v>
      </c>
      <c r="B53" s="457"/>
      <c r="C53" s="457"/>
      <c r="D53" s="457"/>
      <c r="E53" s="457"/>
      <c r="F53" s="414"/>
      <c r="G53" s="483" t="s">
        <v>448</v>
      </c>
      <c r="H53" s="455"/>
      <c r="I53" s="455"/>
      <c r="J53" s="484"/>
      <c r="K53" s="483" t="s">
        <v>449</v>
      </c>
      <c r="L53" s="383"/>
      <c r="M53" s="383"/>
      <c r="N53" s="390"/>
      <c r="O53" s="483" t="s">
        <v>450</v>
      </c>
      <c r="P53" s="455"/>
      <c r="Q53" s="455"/>
      <c r="R53" s="484"/>
      <c r="S53" s="483" t="s">
        <v>706</v>
      </c>
      <c r="T53" s="455"/>
      <c r="U53" s="455"/>
      <c r="V53" s="484"/>
      <c r="W53" s="483" t="s">
        <v>753</v>
      </c>
      <c r="X53" s="383"/>
      <c r="Y53" s="383"/>
      <c r="Z53" s="383"/>
      <c r="AA53" s="483" t="s">
        <v>826</v>
      </c>
      <c r="AB53" s="383"/>
      <c r="AC53" s="383"/>
      <c r="AD53" s="383"/>
      <c r="AE53" s="483" t="s">
        <v>861</v>
      </c>
      <c r="AF53" s="383"/>
      <c r="AG53" s="383"/>
      <c r="AH53" s="383"/>
      <c r="AI53" s="483" t="s">
        <v>1166</v>
      </c>
      <c r="AJ53" s="383"/>
      <c r="AK53" s="383"/>
      <c r="AL53" s="383"/>
      <c r="AM53" s="483" t="s">
        <v>420</v>
      </c>
      <c r="AN53" s="383"/>
      <c r="AO53" s="383"/>
      <c r="AP53" s="383"/>
    </row>
    <row r="54" spans="1:42" ht="12.75" customHeight="1">
      <c r="A54" s="380"/>
      <c r="B54" s="380"/>
      <c r="C54" s="380"/>
      <c r="D54" s="380"/>
      <c r="E54" s="380"/>
      <c r="F54" s="381"/>
      <c r="G54" s="418" t="s">
        <v>464</v>
      </c>
      <c r="H54" s="418" t="s">
        <v>451</v>
      </c>
      <c r="I54" s="418"/>
      <c r="J54" s="418"/>
      <c r="K54" s="418" t="s">
        <v>464</v>
      </c>
      <c r="L54" s="418" t="s">
        <v>451</v>
      </c>
      <c r="M54" s="418"/>
      <c r="N54" s="418"/>
      <c r="O54" s="24" t="s">
        <v>464</v>
      </c>
      <c r="P54" s="24" t="s">
        <v>451</v>
      </c>
      <c r="Q54" s="24"/>
      <c r="R54" s="21"/>
      <c r="S54" s="24" t="s">
        <v>464</v>
      </c>
      <c r="T54" s="24" t="s">
        <v>451</v>
      </c>
      <c r="U54" s="24"/>
      <c r="V54" s="21"/>
      <c r="W54" s="418" t="s">
        <v>464</v>
      </c>
      <c r="X54" s="418" t="s">
        <v>451</v>
      </c>
      <c r="Y54" s="418"/>
      <c r="Z54" s="483"/>
      <c r="AA54" s="418" t="s">
        <v>464</v>
      </c>
      <c r="AB54" s="418" t="s">
        <v>451</v>
      </c>
      <c r="AC54" s="418"/>
      <c r="AD54" s="483"/>
      <c r="AE54" s="418" t="s">
        <v>464</v>
      </c>
      <c r="AF54" s="418" t="s">
        <v>451</v>
      </c>
      <c r="AG54" s="418"/>
      <c r="AH54" s="483"/>
      <c r="AI54" s="418" t="s">
        <v>464</v>
      </c>
      <c r="AJ54" s="418" t="s">
        <v>451</v>
      </c>
      <c r="AK54" s="418"/>
      <c r="AL54" s="483"/>
      <c r="AM54" s="418" t="s">
        <v>464</v>
      </c>
      <c r="AN54" s="418" t="s">
        <v>451</v>
      </c>
      <c r="AO54" s="418"/>
      <c r="AP54" s="483"/>
    </row>
    <row r="55" spans="1:42" ht="12.75" customHeight="1">
      <c r="A55" s="434"/>
      <c r="B55" s="434"/>
      <c r="C55" s="434"/>
      <c r="D55" s="434"/>
      <c r="E55" s="434"/>
      <c r="F55" s="415"/>
      <c r="G55" s="391"/>
      <c r="H55" s="24" t="s">
        <v>119</v>
      </c>
      <c r="I55" s="24" t="s">
        <v>120</v>
      </c>
      <c r="J55" s="24" t="s">
        <v>121</v>
      </c>
      <c r="K55" s="391"/>
      <c r="L55" s="24" t="s">
        <v>119</v>
      </c>
      <c r="M55" s="24" t="s">
        <v>120</v>
      </c>
      <c r="N55" s="24" t="s">
        <v>121</v>
      </c>
      <c r="O55" s="48"/>
      <c r="P55" s="24" t="s">
        <v>119</v>
      </c>
      <c r="Q55" s="24" t="s">
        <v>120</v>
      </c>
      <c r="R55" s="21" t="s">
        <v>121</v>
      </c>
      <c r="S55" s="48"/>
      <c r="T55" s="24" t="s">
        <v>119</v>
      </c>
      <c r="U55" s="24" t="s">
        <v>120</v>
      </c>
      <c r="V55" s="21" t="s">
        <v>121</v>
      </c>
      <c r="W55" s="391"/>
      <c r="X55" s="24" t="s">
        <v>119</v>
      </c>
      <c r="Y55" s="24" t="s">
        <v>120</v>
      </c>
      <c r="Z55" s="21" t="s">
        <v>121</v>
      </c>
      <c r="AA55" s="391"/>
      <c r="AB55" s="24" t="s">
        <v>119</v>
      </c>
      <c r="AC55" s="24" t="s">
        <v>120</v>
      </c>
      <c r="AD55" s="21" t="s">
        <v>121</v>
      </c>
      <c r="AE55" s="391"/>
      <c r="AF55" s="24" t="s">
        <v>119</v>
      </c>
      <c r="AG55" s="24" t="s">
        <v>421</v>
      </c>
      <c r="AH55" s="21" t="s">
        <v>121</v>
      </c>
      <c r="AI55" s="391"/>
      <c r="AJ55" s="24" t="s">
        <v>119</v>
      </c>
      <c r="AK55" s="24" t="s">
        <v>120</v>
      </c>
      <c r="AL55" s="21" t="s">
        <v>121</v>
      </c>
      <c r="AM55" s="391"/>
      <c r="AN55" s="24" t="s">
        <v>119</v>
      </c>
      <c r="AO55" s="24" t="s">
        <v>120</v>
      </c>
      <c r="AP55" s="21" t="s">
        <v>121</v>
      </c>
    </row>
    <row r="56" spans="1:42" ht="12.75" customHeight="1">
      <c r="A56" s="490" t="s">
        <v>483</v>
      </c>
      <c r="B56" s="490"/>
      <c r="C56" s="490"/>
      <c r="D56" s="490"/>
      <c r="E56" s="490"/>
      <c r="F56" s="491"/>
      <c r="G56" s="121"/>
      <c r="H56" s="28"/>
      <c r="I56" s="28"/>
      <c r="J56" s="28"/>
      <c r="K56" s="122"/>
      <c r="L56" s="28"/>
      <c r="M56" s="28"/>
      <c r="N56" s="28"/>
      <c r="O56" s="8"/>
      <c r="P56" s="8"/>
      <c r="Q56" s="8"/>
      <c r="R56" s="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</row>
    <row r="57" spans="1:42" ht="12.75" customHeight="1">
      <c r="A57" s="420"/>
      <c r="B57" s="420"/>
      <c r="C57" s="420"/>
      <c r="D57" s="420"/>
      <c r="E57" s="420"/>
      <c r="F57" s="421"/>
      <c r="G57" s="123">
        <v>42</v>
      </c>
      <c r="H57" s="124">
        <v>4249</v>
      </c>
      <c r="I57" s="124">
        <v>3179</v>
      </c>
      <c r="J57" s="125">
        <v>1070</v>
      </c>
      <c r="K57" s="126">
        <v>41</v>
      </c>
      <c r="L57" s="124">
        <v>4065</v>
      </c>
      <c r="M57" s="124">
        <v>3011</v>
      </c>
      <c r="N57" s="124">
        <v>1054</v>
      </c>
      <c r="O57" s="127">
        <v>41</v>
      </c>
      <c r="P57" s="128">
        <v>3852</v>
      </c>
      <c r="Q57" s="128">
        <v>2824</v>
      </c>
      <c r="R57" s="128">
        <v>1028</v>
      </c>
      <c r="S57" s="129">
        <v>40</v>
      </c>
      <c r="T57" s="129">
        <v>3470</v>
      </c>
      <c r="U57" s="129">
        <v>2500</v>
      </c>
      <c r="V57" s="129">
        <v>970</v>
      </c>
      <c r="W57" s="129">
        <f aca="true" t="shared" si="0" ref="W57:AL57">SUM(W58:W80)</f>
        <v>41</v>
      </c>
      <c r="X57" s="129">
        <f t="shared" si="0"/>
        <v>3574</v>
      </c>
      <c r="Y57" s="129">
        <f t="shared" si="0"/>
        <v>2526</v>
      </c>
      <c r="Z57" s="129">
        <f t="shared" si="0"/>
        <v>1048</v>
      </c>
      <c r="AA57" s="129">
        <f t="shared" si="0"/>
        <v>32</v>
      </c>
      <c r="AB57" s="129">
        <f t="shared" si="0"/>
        <v>3086</v>
      </c>
      <c r="AC57" s="129">
        <f t="shared" si="0"/>
        <v>2221</v>
      </c>
      <c r="AD57" s="129">
        <f t="shared" si="0"/>
        <v>865</v>
      </c>
      <c r="AE57" s="130">
        <f t="shared" si="0"/>
        <v>24</v>
      </c>
      <c r="AF57" s="130">
        <f t="shared" si="0"/>
        <v>3264</v>
      </c>
      <c r="AG57" s="130">
        <f t="shared" si="0"/>
        <v>2629</v>
      </c>
      <c r="AH57" s="130">
        <f t="shared" si="0"/>
        <v>635</v>
      </c>
      <c r="AI57" s="130">
        <f t="shared" si="0"/>
        <v>19</v>
      </c>
      <c r="AJ57" s="130">
        <f t="shared" si="0"/>
        <v>1945</v>
      </c>
      <c r="AK57" s="130">
        <f t="shared" si="0"/>
        <v>1560</v>
      </c>
      <c r="AL57" s="130">
        <f t="shared" si="0"/>
        <v>385</v>
      </c>
      <c r="AM57" s="130">
        <v>20</v>
      </c>
      <c r="AN57" s="130">
        <v>2088</v>
      </c>
      <c r="AO57" s="130">
        <v>1693</v>
      </c>
      <c r="AP57" s="130">
        <v>375</v>
      </c>
    </row>
    <row r="58" spans="1:42" ht="12.75" customHeight="1">
      <c r="A58" s="420"/>
      <c r="B58" s="420"/>
      <c r="C58" s="420"/>
      <c r="D58" s="420"/>
      <c r="E58" s="420"/>
      <c r="F58" s="421"/>
      <c r="G58" s="3"/>
      <c r="H58" s="101"/>
      <c r="I58" s="101"/>
      <c r="J58" s="131"/>
      <c r="K58" s="4"/>
      <c r="L58" s="101"/>
      <c r="M58" s="101"/>
      <c r="N58" s="101"/>
      <c r="O58" s="8"/>
      <c r="P58" s="8"/>
      <c r="Q58" s="8"/>
      <c r="R58" s="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</row>
    <row r="59" spans="1:42" ht="12.75" customHeight="1">
      <c r="A59" s="8"/>
      <c r="B59" s="132"/>
      <c r="C59" s="8"/>
      <c r="D59" s="422" t="s">
        <v>452</v>
      </c>
      <c r="E59" s="422"/>
      <c r="F59" s="423"/>
      <c r="G59" s="51" t="s">
        <v>465</v>
      </c>
      <c r="H59" s="18" t="s">
        <v>465</v>
      </c>
      <c r="I59" s="18" t="s">
        <v>465</v>
      </c>
      <c r="J59" s="18" t="s">
        <v>465</v>
      </c>
      <c r="K59" s="18" t="s">
        <v>466</v>
      </c>
      <c r="L59" s="18" t="s">
        <v>512</v>
      </c>
      <c r="M59" s="18" t="s">
        <v>466</v>
      </c>
      <c r="N59" s="18" t="s">
        <v>466</v>
      </c>
      <c r="O59" s="18" t="s">
        <v>714</v>
      </c>
      <c r="P59" s="18" t="s">
        <v>713</v>
      </c>
      <c r="Q59" s="18" t="s">
        <v>467</v>
      </c>
      <c r="R59" s="18" t="s">
        <v>504</v>
      </c>
      <c r="S59" s="18" t="s">
        <v>512</v>
      </c>
      <c r="T59" s="18" t="s">
        <v>512</v>
      </c>
      <c r="U59" s="18" t="s">
        <v>466</v>
      </c>
      <c r="V59" s="18" t="s">
        <v>512</v>
      </c>
      <c r="W59" s="18" t="s">
        <v>512</v>
      </c>
      <c r="X59" s="18" t="s">
        <v>466</v>
      </c>
      <c r="Y59" s="18" t="s">
        <v>786</v>
      </c>
      <c r="Z59" s="18" t="s">
        <v>754</v>
      </c>
      <c r="AA59" s="18" t="s">
        <v>512</v>
      </c>
      <c r="AB59" s="18" t="s">
        <v>466</v>
      </c>
      <c r="AC59" s="18" t="s">
        <v>786</v>
      </c>
      <c r="AD59" s="18" t="s">
        <v>754</v>
      </c>
      <c r="AE59" s="2" t="s">
        <v>388</v>
      </c>
      <c r="AF59" s="2" t="s">
        <v>388</v>
      </c>
      <c r="AG59" s="2" t="s">
        <v>388</v>
      </c>
      <c r="AH59" s="2" t="s">
        <v>388</v>
      </c>
      <c r="AI59" s="2" t="s">
        <v>388</v>
      </c>
      <c r="AJ59" s="2" t="s">
        <v>388</v>
      </c>
      <c r="AK59" s="2" t="s">
        <v>388</v>
      </c>
      <c r="AL59" s="2" t="s">
        <v>388</v>
      </c>
      <c r="AM59" s="2" t="s">
        <v>388</v>
      </c>
      <c r="AN59" s="2" t="s">
        <v>388</v>
      </c>
      <c r="AO59" s="2" t="s">
        <v>388</v>
      </c>
      <c r="AP59" s="2" t="s">
        <v>388</v>
      </c>
    </row>
    <row r="60" spans="1:42" ht="12.75" customHeight="1">
      <c r="A60" s="8"/>
      <c r="B60" s="132"/>
      <c r="C60" s="8"/>
      <c r="D60" s="422" t="s">
        <v>453</v>
      </c>
      <c r="E60" s="422"/>
      <c r="F60" s="423"/>
      <c r="G60" s="51" t="s">
        <v>465</v>
      </c>
      <c r="H60" s="18" t="s">
        <v>465</v>
      </c>
      <c r="I60" s="18" t="s">
        <v>465</v>
      </c>
      <c r="J60" s="18" t="s">
        <v>465</v>
      </c>
      <c r="K60" s="18" t="s">
        <v>466</v>
      </c>
      <c r="L60" s="18" t="s">
        <v>512</v>
      </c>
      <c r="M60" s="18" t="s">
        <v>466</v>
      </c>
      <c r="N60" s="18" t="s">
        <v>466</v>
      </c>
      <c r="O60" s="18" t="s">
        <v>714</v>
      </c>
      <c r="P60" s="18" t="s">
        <v>713</v>
      </c>
      <c r="Q60" s="18" t="s">
        <v>467</v>
      </c>
      <c r="R60" s="18" t="s">
        <v>467</v>
      </c>
      <c r="S60" s="18" t="s">
        <v>512</v>
      </c>
      <c r="T60" s="18" t="s">
        <v>512</v>
      </c>
      <c r="U60" s="18" t="s">
        <v>466</v>
      </c>
      <c r="V60" s="18" t="s">
        <v>512</v>
      </c>
      <c r="W60" s="18" t="s">
        <v>512</v>
      </c>
      <c r="X60" s="18" t="s">
        <v>466</v>
      </c>
      <c r="Y60" s="18" t="s">
        <v>786</v>
      </c>
      <c r="Z60" s="18" t="s">
        <v>754</v>
      </c>
      <c r="AA60" s="18">
        <v>1</v>
      </c>
      <c r="AB60" s="18">
        <v>3</v>
      </c>
      <c r="AC60" s="18">
        <v>3</v>
      </c>
      <c r="AD60" s="18" t="s">
        <v>754</v>
      </c>
      <c r="AE60" s="2" t="s">
        <v>388</v>
      </c>
      <c r="AF60" s="2" t="s">
        <v>388</v>
      </c>
      <c r="AG60" s="2" t="s">
        <v>388</v>
      </c>
      <c r="AH60" s="2" t="s">
        <v>388</v>
      </c>
      <c r="AI60" s="2" t="s">
        <v>388</v>
      </c>
      <c r="AJ60" s="2" t="s">
        <v>388</v>
      </c>
      <c r="AK60" s="2" t="s">
        <v>388</v>
      </c>
      <c r="AL60" s="2" t="s">
        <v>388</v>
      </c>
      <c r="AM60" s="2" t="s">
        <v>388</v>
      </c>
      <c r="AN60" s="2" t="s">
        <v>388</v>
      </c>
      <c r="AO60" s="2" t="s">
        <v>388</v>
      </c>
      <c r="AP60" s="2" t="s">
        <v>388</v>
      </c>
    </row>
    <row r="61" spans="1:42" ht="12.75" customHeight="1">
      <c r="A61" s="8"/>
      <c r="B61" s="132"/>
      <c r="C61" s="8"/>
      <c r="D61" s="422" t="s">
        <v>454</v>
      </c>
      <c r="E61" s="422"/>
      <c r="F61" s="423"/>
      <c r="G61" s="51" t="s">
        <v>465</v>
      </c>
      <c r="H61" s="18" t="s">
        <v>465</v>
      </c>
      <c r="I61" s="18" t="s">
        <v>465</v>
      </c>
      <c r="J61" s="18" t="s">
        <v>465</v>
      </c>
      <c r="K61" s="18" t="s">
        <v>466</v>
      </c>
      <c r="L61" s="18" t="s">
        <v>512</v>
      </c>
      <c r="M61" s="18" t="s">
        <v>466</v>
      </c>
      <c r="N61" s="18" t="s">
        <v>466</v>
      </c>
      <c r="O61" s="18" t="s">
        <v>714</v>
      </c>
      <c r="P61" s="18" t="s">
        <v>713</v>
      </c>
      <c r="Q61" s="18" t="s">
        <v>467</v>
      </c>
      <c r="R61" s="18" t="s">
        <v>467</v>
      </c>
      <c r="S61" s="18" t="s">
        <v>512</v>
      </c>
      <c r="T61" s="18" t="s">
        <v>512</v>
      </c>
      <c r="U61" s="18" t="s">
        <v>466</v>
      </c>
      <c r="V61" s="18" t="s">
        <v>512</v>
      </c>
      <c r="W61" s="18" t="s">
        <v>512</v>
      </c>
      <c r="X61" s="18" t="s">
        <v>466</v>
      </c>
      <c r="Y61" s="18" t="s">
        <v>786</v>
      </c>
      <c r="Z61" s="18" t="s">
        <v>754</v>
      </c>
      <c r="AA61" s="18" t="s">
        <v>512</v>
      </c>
      <c r="AB61" s="18" t="s">
        <v>466</v>
      </c>
      <c r="AC61" s="18" t="s">
        <v>786</v>
      </c>
      <c r="AD61" s="18" t="s">
        <v>754</v>
      </c>
      <c r="AE61" s="2" t="s">
        <v>388</v>
      </c>
      <c r="AF61" s="2" t="s">
        <v>388</v>
      </c>
      <c r="AG61" s="2" t="s">
        <v>388</v>
      </c>
      <c r="AH61" s="2" t="s">
        <v>388</v>
      </c>
      <c r="AI61" s="2" t="s">
        <v>388</v>
      </c>
      <c r="AJ61" s="2" t="s">
        <v>388</v>
      </c>
      <c r="AK61" s="2" t="s">
        <v>388</v>
      </c>
      <c r="AL61" s="2" t="s">
        <v>388</v>
      </c>
      <c r="AM61" s="2" t="s">
        <v>388</v>
      </c>
      <c r="AN61" s="2" t="s">
        <v>388</v>
      </c>
      <c r="AO61" s="2" t="s">
        <v>388</v>
      </c>
      <c r="AP61" s="2" t="s">
        <v>388</v>
      </c>
    </row>
    <row r="62" spans="1:42" ht="12.75" customHeight="1">
      <c r="A62" s="8"/>
      <c r="B62" s="132"/>
      <c r="C62" s="8"/>
      <c r="D62" s="422" t="s">
        <v>455</v>
      </c>
      <c r="E62" s="422"/>
      <c r="F62" s="423"/>
      <c r="G62" s="51" t="s">
        <v>465</v>
      </c>
      <c r="H62" s="18" t="s">
        <v>465</v>
      </c>
      <c r="I62" s="18" t="s">
        <v>465</v>
      </c>
      <c r="J62" s="18" t="s">
        <v>465</v>
      </c>
      <c r="K62" s="18" t="s">
        <v>466</v>
      </c>
      <c r="L62" s="18" t="s">
        <v>512</v>
      </c>
      <c r="M62" s="18" t="s">
        <v>466</v>
      </c>
      <c r="N62" s="18" t="s">
        <v>466</v>
      </c>
      <c r="O62" s="18" t="s">
        <v>714</v>
      </c>
      <c r="P62" s="18" t="s">
        <v>713</v>
      </c>
      <c r="Q62" s="18" t="s">
        <v>467</v>
      </c>
      <c r="R62" s="18" t="s">
        <v>467</v>
      </c>
      <c r="S62" s="18" t="s">
        <v>512</v>
      </c>
      <c r="T62" s="18" t="s">
        <v>512</v>
      </c>
      <c r="U62" s="18" t="s">
        <v>466</v>
      </c>
      <c r="V62" s="18" t="s">
        <v>512</v>
      </c>
      <c r="W62" s="18" t="s">
        <v>512</v>
      </c>
      <c r="X62" s="18" t="s">
        <v>466</v>
      </c>
      <c r="Y62" s="18" t="s">
        <v>786</v>
      </c>
      <c r="Z62" s="18" t="s">
        <v>754</v>
      </c>
      <c r="AA62" s="18" t="s">
        <v>512</v>
      </c>
      <c r="AB62" s="18" t="s">
        <v>466</v>
      </c>
      <c r="AC62" s="18" t="s">
        <v>786</v>
      </c>
      <c r="AD62" s="18" t="s">
        <v>754</v>
      </c>
      <c r="AE62" s="2" t="s">
        <v>388</v>
      </c>
      <c r="AF62" s="2" t="s">
        <v>388</v>
      </c>
      <c r="AG62" s="2" t="s">
        <v>388</v>
      </c>
      <c r="AH62" s="2" t="s">
        <v>388</v>
      </c>
      <c r="AI62" s="2" t="s">
        <v>388</v>
      </c>
      <c r="AJ62" s="2" t="s">
        <v>388</v>
      </c>
      <c r="AK62" s="2" t="s">
        <v>388</v>
      </c>
      <c r="AL62" s="2" t="s">
        <v>388</v>
      </c>
      <c r="AM62" s="2" t="s">
        <v>388</v>
      </c>
      <c r="AN62" s="2" t="s">
        <v>388</v>
      </c>
      <c r="AO62" s="2" t="s">
        <v>388</v>
      </c>
      <c r="AP62" s="2" t="s">
        <v>388</v>
      </c>
    </row>
    <row r="63" spans="1:42" ht="12.75" customHeight="1">
      <c r="A63" s="8"/>
      <c r="B63" s="132"/>
      <c r="C63" s="8"/>
      <c r="D63" s="422" t="s">
        <v>456</v>
      </c>
      <c r="E63" s="422"/>
      <c r="F63" s="423"/>
      <c r="G63" s="3">
        <v>3</v>
      </c>
      <c r="H63" s="4">
        <v>837</v>
      </c>
      <c r="I63" s="4">
        <v>830</v>
      </c>
      <c r="J63" s="55">
        <v>7</v>
      </c>
      <c r="K63" s="4">
        <v>3</v>
      </c>
      <c r="L63" s="4">
        <v>791</v>
      </c>
      <c r="M63" s="4">
        <v>782</v>
      </c>
      <c r="N63" s="4">
        <v>9</v>
      </c>
      <c r="O63" s="8">
        <v>3</v>
      </c>
      <c r="P63" s="8">
        <v>772</v>
      </c>
      <c r="Q63" s="8">
        <v>761</v>
      </c>
      <c r="R63" s="8">
        <v>11</v>
      </c>
      <c r="S63" s="133">
        <v>3</v>
      </c>
      <c r="T63" s="133">
        <v>745</v>
      </c>
      <c r="U63" s="133">
        <v>735</v>
      </c>
      <c r="V63" s="133">
        <v>10</v>
      </c>
      <c r="W63" s="133">
        <v>4</v>
      </c>
      <c r="X63" s="133">
        <v>863</v>
      </c>
      <c r="Y63" s="133">
        <v>854</v>
      </c>
      <c r="Z63" s="133">
        <v>9</v>
      </c>
      <c r="AA63" s="133">
        <v>3</v>
      </c>
      <c r="AB63" s="133">
        <v>793</v>
      </c>
      <c r="AC63" s="133">
        <v>773</v>
      </c>
      <c r="AD63" s="133">
        <v>20</v>
      </c>
      <c r="AE63" s="134">
        <v>3</v>
      </c>
      <c r="AF63" s="134">
        <f>SUM(AG63:AH63)</f>
        <v>888</v>
      </c>
      <c r="AG63" s="134">
        <v>871</v>
      </c>
      <c r="AH63" s="134">
        <v>17</v>
      </c>
      <c r="AI63" s="134">
        <v>2</v>
      </c>
      <c r="AJ63" s="134">
        <v>738</v>
      </c>
      <c r="AK63" s="134">
        <v>723</v>
      </c>
      <c r="AL63" s="134">
        <v>15</v>
      </c>
      <c r="AM63" s="134">
        <v>3</v>
      </c>
      <c r="AN63" s="134">
        <v>871</v>
      </c>
      <c r="AO63" s="134">
        <v>858</v>
      </c>
      <c r="AP63" s="134">
        <v>13</v>
      </c>
    </row>
    <row r="64" spans="1:42" ht="12.75" customHeight="1">
      <c r="A64" s="8"/>
      <c r="B64" s="132"/>
      <c r="C64" s="8"/>
      <c r="D64" s="422" t="s">
        <v>457</v>
      </c>
      <c r="E64" s="422"/>
      <c r="F64" s="423"/>
      <c r="G64" s="3">
        <v>6</v>
      </c>
      <c r="H64" s="4">
        <v>863</v>
      </c>
      <c r="I64" s="4">
        <v>766</v>
      </c>
      <c r="J64" s="55">
        <v>97</v>
      </c>
      <c r="K64" s="4">
        <v>6</v>
      </c>
      <c r="L64" s="4">
        <v>797</v>
      </c>
      <c r="M64" s="4">
        <v>716</v>
      </c>
      <c r="N64" s="4">
        <v>81</v>
      </c>
      <c r="O64" s="8">
        <v>6</v>
      </c>
      <c r="P64" s="8">
        <v>798</v>
      </c>
      <c r="Q64" s="8">
        <v>708</v>
      </c>
      <c r="R64" s="8">
        <v>90</v>
      </c>
      <c r="S64" s="133">
        <v>7</v>
      </c>
      <c r="T64" s="133">
        <v>595</v>
      </c>
      <c r="U64" s="133">
        <v>523</v>
      </c>
      <c r="V64" s="133">
        <v>72</v>
      </c>
      <c r="W64" s="133">
        <v>5</v>
      </c>
      <c r="X64" s="133">
        <v>499</v>
      </c>
      <c r="Y64" s="133">
        <v>433</v>
      </c>
      <c r="Z64" s="133">
        <v>66</v>
      </c>
      <c r="AA64" s="133">
        <v>4</v>
      </c>
      <c r="AB64" s="133">
        <v>463</v>
      </c>
      <c r="AC64" s="133">
        <v>401</v>
      </c>
      <c r="AD64" s="133">
        <v>62</v>
      </c>
      <c r="AE64" s="134">
        <v>6</v>
      </c>
      <c r="AF64" s="134">
        <f>SUM(AG64:AH64)</f>
        <v>1357</v>
      </c>
      <c r="AG64" s="134">
        <v>1202</v>
      </c>
      <c r="AH64" s="134">
        <v>155</v>
      </c>
      <c r="AI64" s="134">
        <v>4</v>
      </c>
      <c r="AJ64" s="134">
        <v>372</v>
      </c>
      <c r="AK64" s="134">
        <v>320</v>
      </c>
      <c r="AL64" s="134">
        <v>52</v>
      </c>
      <c r="AM64" s="134">
        <v>6</v>
      </c>
      <c r="AN64" s="134">
        <v>448</v>
      </c>
      <c r="AO64" s="134">
        <v>400</v>
      </c>
      <c r="AP64" s="134">
        <v>48</v>
      </c>
    </row>
    <row r="65" spans="1:42" ht="12.75" customHeight="1">
      <c r="A65" s="8"/>
      <c r="B65" s="132"/>
      <c r="C65" s="8"/>
      <c r="D65" s="422" t="s">
        <v>458</v>
      </c>
      <c r="E65" s="422"/>
      <c r="F65" s="423"/>
      <c r="G65" s="3">
        <v>1</v>
      </c>
      <c r="H65" s="4">
        <v>80</v>
      </c>
      <c r="I65" s="4">
        <v>68</v>
      </c>
      <c r="J65" s="55">
        <v>12</v>
      </c>
      <c r="K65" s="4">
        <v>2</v>
      </c>
      <c r="L65" s="4">
        <v>93</v>
      </c>
      <c r="M65" s="4">
        <v>66</v>
      </c>
      <c r="N65" s="4">
        <v>27</v>
      </c>
      <c r="O65" s="8">
        <v>1</v>
      </c>
      <c r="P65" s="8">
        <v>56</v>
      </c>
      <c r="Q65" s="8">
        <v>47</v>
      </c>
      <c r="R65" s="8">
        <v>9</v>
      </c>
      <c r="S65" s="133">
        <v>1</v>
      </c>
      <c r="T65" s="133">
        <v>45</v>
      </c>
      <c r="U65" s="133">
        <v>39</v>
      </c>
      <c r="V65" s="133">
        <v>6</v>
      </c>
      <c r="W65" s="133">
        <v>1</v>
      </c>
      <c r="X65" s="133">
        <v>73</v>
      </c>
      <c r="Y65" s="133">
        <v>68</v>
      </c>
      <c r="Z65" s="133">
        <v>5</v>
      </c>
      <c r="AA65" s="133">
        <v>1</v>
      </c>
      <c r="AB65" s="133">
        <v>71</v>
      </c>
      <c r="AC65" s="133">
        <v>66</v>
      </c>
      <c r="AD65" s="133">
        <v>5</v>
      </c>
      <c r="AE65" s="134">
        <v>1</v>
      </c>
      <c r="AF65" s="134">
        <f>SUM(AG65:AH65)</f>
        <v>75</v>
      </c>
      <c r="AG65" s="134">
        <v>70</v>
      </c>
      <c r="AH65" s="134">
        <v>5</v>
      </c>
      <c r="AI65" s="134">
        <v>1</v>
      </c>
      <c r="AJ65" s="134">
        <v>69</v>
      </c>
      <c r="AK65" s="134">
        <v>65</v>
      </c>
      <c r="AL65" s="134">
        <v>4</v>
      </c>
      <c r="AM65" s="134">
        <v>1</v>
      </c>
      <c r="AN65" s="134">
        <v>69</v>
      </c>
      <c r="AO65" s="134">
        <v>65</v>
      </c>
      <c r="AP65" s="134">
        <v>4</v>
      </c>
    </row>
    <row r="66" spans="1:42" ht="12.75" customHeight="1">
      <c r="A66" s="8"/>
      <c r="B66" s="132"/>
      <c r="C66" s="8"/>
      <c r="D66" s="422" t="s">
        <v>828</v>
      </c>
      <c r="E66" s="422"/>
      <c r="F66" s="423"/>
      <c r="G66" s="3"/>
      <c r="H66" s="4"/>
      <c r="I66" s="4"/>
      <c r="J66" s="55"/>
      <c r="K66" s="4"/>
      <c r="L66" s="4"/>
      <c r="M66" s="4"/>
      <c r="N66" s="4"/>
      <c r="O66" s="8"/>
      <c r="P66" s="8"/>
      <c r="Q66" s="8"/>
      <c r="R66" s="8"/>
      <c r="S66" s="133"/>
      <c r="T66" s="133"/>
      <c r="U66" s="133"/>
      <c r="V66" s="133"/>
      <c r="W66" s="133"/>
      <c r="X66" s="133"/>
      <c r="Y66" s="133"/>
      <c r="Z66" s="133"/>
      <c r="AA66" s="133">
        <v>1</v>
      </c>
      <c r="AB66" s="133">
        <v>12</v>
      </c>
      <c r="AC66" s="133">
        <v>9</v>
      </c>
      <c r="AD66" s="133">
        <v>3</v>
      </c>
      <c r="AE66" s="134">
        <v>1</v>
      </c>
      <c r="AF66" s="134">
        <f>SUM(AG66:AH66)</f>
        <v>11</v>
      </c>
      <c r="AG66" s="134">
        <v>9</v>
      </c>
      <c r="AH66" s="134">
        <v>2</v>
      </c>
      <c r="AI66" s="134">
        <v>1</v>
      </c>
      <c r="AJ66" s="134">
        <v>11</v>
      </c>
      <c r="AK66" s="134">
        <v>9</v>
      </c>
      <c r="AL66" s="134">
        <v>2</v>
      </c>
      <c r="AM66" s="134">
        <v>1</v>
      </c>
      <c r="AN66" s="134">
        <v>11</v>
      </c>
      <c r="AO66" s="134">
        <v>9</v>
      </c>
      <c r="AP66" s="134">
        <v>2</v>
      </c>
    </row>
    <row r="67" spans="1:42" ht="12.75" customHeight="1">
      <c r="A67" s="8"/>
      <c r="B67" s="132"/>
      <c r="C67" s="8"/>
      <c r="D67" s="422" t="s">
        <v>829</v>
      </c>
      <c r="E67" s="422"/>
      <c r="F67" s="423"/>
      <c r="G67" s="3"/>
      <c r="H67" s="4"/>
      <c r="I67" s="4"/>
      <c r="J67" s="55"/>
      <c r="K67" s="4"/>
      <c r="L67" s="4"/>
      <c r="M67" s="4"/>
      <c r="N67" s="4"/>
      <c r="O67" s="8"/>
      <c r="P67" s="8"/>
      <c r="Q67" s="8"/>
      <c r="R67" s="8"/>
      <c r="S67" s="133"/>
      <c r="T67" s="133"/>
      <c r="U67" s="133"/>
      <c r="V67" s="133"/>
      <c r="W67" s="133"/>
      <c r="X67" s="133"/>
      <c r="Y67" s="133"/>
      <c r="Z67" s="133"/>
      <c r="AA67" s="133">
        <v>6</v>
      </c>
      <c r="AB67" s="133">
        <v>240</v>
      </c>
      <c r="AC67" s="133">
        <v>228</v>
      </c>
      <c r="AD67" s="133">
        <v>12</v>
      </c>
      <c r="AE67" s="134">
        <v>2</v>
      </c>
      <c r="AF67" s="134">
        <f>SUM(AG67:AH67)</f>
        <v>73</v>
      </c>
      <c r="AG67" s="134">
        <v>67</v>
      </c>
      <c r="AH67" s="134">
        <v>6</v>
      </c>
      <c r="AI67" s="134">
        <v>2</v>
      </c>
      <c r="AJ67" s="134">
        <v>68</v>
      </c>
      <c r="AK67" s="134">
        <v>62</v>
      </c>
      <c r="AL67" s="134">
        <v>6</v>
      </c>
      <c r="AM67" s="134">
        <v>1</v>
      </c>
      <c r="AN67" s="134">
        <v>37</v>
      </c>
      <c r="AO67" s="134">
        <v>34</v>
      </c>
      <c r="AP67" s="134">
        <v>3</v>
      </c>
    </row>
    <row r="68" spans="1:42" ht="12.75" customHeight="1">
      <c r="A68" s="8"/>
      <c r="B68" s="132"/>
      <c r="C68" s="8"/>
      <c r="D68" s="422" t="s">
        <v>836</v>
      </c>
      <c r="E68" s="422"/>
      <c r="F68" s="423"/>
      <c r="G68" s="3">
        <v>11</v>
      </c>
      <c r="H68" s="4">
        <v>588</v>
      </c>
      <c r="I68" s="4">
        <v>524</v>
      </c>
      <c r="J68" s="55">
        <v>64</v>
      </c>
      <c r="K68" s="4">
        <v>10</v>
      </c>
      <c r="L68" s="4">
        <v>554</v>
      </c>
      <c r="M68" s="4">
        <v>493</v>
      </c>
      <c r="N68" s="4">
        <v>61</v>
      </c>
      <c r="O68" s="8">
        <v>10</v>
      </c>
      <c r="P68" s="8">
        <v>447</v>
      </c>
      <c r="Q68" s="8">
        <v>406</v>
      </c>
      <c r="R68" s="8">
        <v>41</v>
      </c>
      <c r="S68" s="133">
        <v>9</v>
      </c>
      <c r="T68" s="133">
        <v>411</v>
      </c>
      <c r="U68" s="133">
        <v>371</v>
      </c>
      <c r="V68" s="133">
        <v>40</v>
      </c>
      <c r="W68" s="133">
        <v>6</v>
      </c>
      <c r="X68" s="133">
        <v>243</v>
      </c>
      <c r="Y68" s="133">
        <v>231</v>
      </c>
      <c r="Z68" s="133">
        <v>12</v>
      </c>
      <c r="AA68" s="7" t="s">
        <v>388</v>
      </c>
      <c r="AB68" s="7" t="s">
        <v>388</v>
      </c>
      <c r="AC68" s="7" t="s">
        <v>388</v>
      </c>
      <c r="AD68" s="7" t="s">
        <v>388</v>
      </c>
      <c r="AE68" s="2" t="s">
        <v>388</v>
      </c>
      <c r="AF68" s="2" t="s">
        <v>388</v>
      </c>
      <c r="AG68" s="2" t="s">
        <v>388</v>
      </c>
      <c r="AH68" s="2" t="s">
        <v>388</v>
      </c>
      <c r="AI68" s="2" t="s">
        <v>388</v>
      </c>
      <c r="AJ68" s="2" t="s">
        <v>388</v>
      </c>
      <c r="AK68" s="2" t="s">
        <v>388</v>
      </c>
      <c r="AL68" s="2" t="s">
        <v>388</v>
      </c>
      <c r="AM68" s="2" t="s">
        <v>388</v>
      </c>
      <c r="AN68" s="2" t="s">
        <v>388</v>
      </c>
      <c r="AO68" s="2" t="s">
        <v>388</v>
      </c>
      <c r="AP68" s="2" t="s">
        <v>388</v>
      </c>
    </row>
    <row r="69" spans="1:42" ht="12.75" customHeight="1">
      <c r="A69" s="8"/>
      <c r="B69" s="132"/>
      <c r="C69" s="8"/>
      <c r="D69" s="422" t="s">
        <v>830</v>
      </c>
      <c r="E69" s="422"/>
      <c r="F69" s="423"/>
      <c r="G69" s="3"/>
      <c r="H69" s="4"/>
      <c r="I69" s="4"/>
      <c r="J69" s="55"/>
      <c r="K69" s="4"/>
      <c r="L69" s="4"/>
      <c r="M69" s="4"/>
      <c r="N69" s="4"/>
      <c r="O69" s="8"/>
      <c r="P69" s="8"/>
      <c r="Q69" s="8"/>
      <c r="R69" s="8"/>
      <c r="S69" s="133"/>
      <c r="T69" s="133"/>
      <c r="U69" s="133"/>
      <c r="V69" s="133"/>
      <c r="W69" s="133"/>
      <c r="X69" s="133"/>
      <c r="Y69" s="133"/>
      <c r="Z69" s="133"/>
      <c r="AA69" s="133">
        <v>2</v>
      </c>
      <c r="AB69" s="133">
        <v>49</v>
      </c>
      <c r="AC69" s="133">
        <v>38</v>
      </c>
      <c r="AD69" s="133">
        <v>11</v>
      </c>
      <c r="AE69" s="134">
        <v>1</v>
      </c>
      <c r="AF69" s="134">
        <f>SUM(AG69:AH69)</f>
        <v>9</v>
      </c>
      <c r="AG69" s="2" t="s">
        <v>388</v>
      </c>
      <c r="AH69" s="134">
        <v>9</v>
      </c>
      <c r="AI69" s="2" t="s">
        <v>388</v>
      </c>
      <c r="AJ69" s="2" t="s">
        <v>388</v>
      </c>
      <c r="AK69" s="2" t="s">
        <v>388</v>
      </c>
      <c r="AL69" s="2" t="s">
        <v>388</v>
      </c>
      <c r="AM69" s="2" t="s">
        <v>388</v>
      </c>
      <c r="AN69" s="2" t="s">
        <v>388</v>
      </c>
      <c r="AO69" s="2" t="s">
        <v>388</v>
      </c>
      <c r="AP69" s="2" t="s">
        <v>388</v>
      </c>
    </row>
    <row r="70" spans="1:42" ht="12.75" customHeight="1">
      <c r="A70" s="8"/>
      <c r="B70" s="132"/>
      <c r="C70" s="8"/>
      <c r="D70" s="422" t="s">
        <v>831</v>
      </c>
      <c r="E70" s="422"/>
      <c r="F70" s="423"/>
      <c r="G70" s="3">
        <v>3</v>
      </c>
      <c r="H70" s="4">
        <v>38</v>
      </c>
      <c r="I70" s="4">
        <v>17</v>
      </c>
      <c r="J70" s="55">
        <v>21</v>
      </c>
      <c r="K70" s="4">
        <v>3</v>
      </c>
      <c r="L70" s="4">
        <v>35</v>
      </c>
      <c r="M70" s="4">
        <v>16</v>
      </c>
      <c r="N70" s="4">
        <v>19</v>
      </c>
      <c r="O70" s="8">
        <v>3</v>
      </c>
      <c r="P70" s="8">
        <v>29</v>
      </c>
      <c r="Q70" s="8">
        <v>14</v>
      </c>
      <c r="R70" s="8">
        <v>15</v>
      </c>
      <c r="S70" s="133">
        <v>3</v>
      </c>
      <c r="T70" s="133">
        <v>53</v>
      </c>
      <c r="U70" s="133">
        <v>22</v>
      </c>
      <c r="V70" s="133">
        <v>31</v>
      </c>
      <c r="W70" s="133">
        <v>3</v>
      </c>
      <c r="X70" s="133">
        <v>59</v>
      </c>
      <c r="Y70" s="133">
        <v>45</v>
      </c>
      <c r="Z70" s="133">
        <v>14</v>
      </c>
      <c r="AA70" s="7" t="s">
        <v>388</v>
      </c>
      <c r="AB70" s="7" t="s">
        <v>388</v>
      </c>
      <c r="AC70" s="7" t="s">
        <v>388</v>
      </c>
      <c r="AD70" s="7" t="s">
        <v>388</v>
      </c>
      <c r="AE70" s="2" t="s">
        <v>388</v>
      </c>
      <c r="AF70" s="2" t="s">
        <v>388</v>
      </c>
      <c r="AG70" s="2" t="s">
        <v>388</v>
      </c>
      <c r="AH70" s="2" t="s">
        <v>388</v>
      </c>
      <c r="AI70" s="2" t="s">
        <v>388</v>
      </c>
      <c r="AJ70" s="2" t="s">
        <v>388</v>
      </c>
      <c r="AK70" s="2" t="s">
        <v>388</v>
      </c>
      <c r="AL70" s="2" t="s">
        <v>388</v>
      </c>
      <c r="AM70" s="2" t="s">
        <v>388</v>
      </c>
      <c r="AN70" s="2" t="s">
        <v>388</v>
      </c>
      <c r="AO70" s="2" t="s">
        <v>388</v>
      </c>
      <c r="AP70" s="2" t="s">
        <v>388</v>
      </c>
    </row>
    <row r="71" spans="1:42" ht="12.75" customHeight="1">
      <c r="A71" s="8"/>
      <c r="B71" s="132"/>
      <c r="C71" s="8"/>
      <c r="D71" s="422" t="s">
        <v>459</v>
      </c>
      <c r="E71" s="422"/>
      <c r="F71" s="423"/>
      <c r="G71" s="3">
        <v>1</v>
      </c>
      <c r="H71" s="4">
        <v>91</v>
      </c>
      <c r="I71" s="4">
        <v>56</v>
      </c>
      <c r="J71" s="55">
        <v>35</v>
      </c>
      <c r="K71" s="4">
        <v>1</v>
      </c>
      <c r="L71" s="4">
        <v>85</v>
      </c>
      <c r="M71" s="4">
        <v>55</v>
      </c>
      <c r="N71" s="4">
        <v>30</v>
      </c>
      <c r="O71" s="8">
        <v>1</v>
      </c>
      <c r="P71" s="8">
        <v>82</v>
      </c>
      <c r="Q71" s="8">
        <v>50</v>
      </c>
      <c r="R71" s="8">
        <v>32</v>
      </c>
      <c r="S71" s="133">
        <v>1</v>
      </c>
      <c r="T71" s="133">
        <v>73</v>
      </c>
      <c r="U71" s="133">
        <v>41</v>
      </c>
      <c r="V71" s="133">
        <v>32</v>
      </c>
      <c r="W71" s="133">
        <v>1</v>
      </c>
      <c r="X71" s="133">
        <v>68</v>
      </c>
      <c r="Y71" s="133">
        <v>36</v>
      </c>
      <c r="Z71" s="133">
        <v>32</v>
      </c>
      <c r="AA71" s="133">
        <v>1</v>
      </c>
      <c r="AB71" s="133">
        <v>64</v>
      </c>
      <c r="AC71" s="133">
        <v>33</v>
      </c>
      <c r="AD71" s="133">
        <v>31</v>
      </c>
      <c r="AE71" s="2" t="s">
        <v>388</v>
      </c>
      <c r="AF71" s="2" t="s">
        <v>388</v>
      </c>
      <c r="AG71" s="2" t="s">
        <v>388</v>
      </c>
      <c r="AH71" s="2" t="s">
        <v>388</v>
      </c>
      <c r="AI71" s="2" t="s">
        <v>388</v>
      </c>
      <c r="AJ71" s="2" t="s">
        <v>388</v>
      </c>
      <c r="AK71" s="2" t="s">
        <v>388</v>
      </c>
      <c r="AL71" s="2" t="s">
        <v>388</v>
      </c>
      <c r="AM71" s="2" t="s">
        <v>388</v>
      </c>
      <c r="AN71" s="2" t="s">
        <v>388</v>
      </c>
      <c r="AO71" s="2" t="s">
        <v>388</v>
      </c>
      <c r="AP71" s="2" t="s">
        <v>388</v>
      </c>
    </row>
    <row r="72" spans="1:42" ht="12.75" customHeight="1">
      <c r="A72" s="8"/>
      <c r="B72" s="132"/>
      <c r="C72" s="8"/>
      <c r="D72" s="422" t="s">
        <v>460</v>
      </c>
      <c r="E72" s="422"/>
      <c r="F72" s="423"/>
      <c r="G72" s="51" t="s">
        <v>465</v>
      </c>
      <c r="H72" s="18" t="s">
        <v>465</v>
      </c>
      <c r="I72" s="18" t="s">
        <v>465</v>
      </c>
      <c r="J72" s="18" t="s">
        <v>465</v>
      </c>
      <c r="K72" s="18" t="s">
        <v>466</v>
      </c>
      <c r="L72" s="18" t="s">
        <v>512</v>
      </c>
      <c r="M72" s="18" t="s">
        <v>466</v>
      </c>
      <c r="N72" s="18" t="s">
        <v>466</v>
      </c>
      <c r="O72" s="18" t="s">
        <v>714</v>
      </c>
      <c r="P72" s="18" t="s">
        <v>713</v>
      </c>
      <c r="Q72" s="18" t="s">
        <v>467</v>
      </c>
      <c r="R72" s="18" t="s">
        <v>467</v>
      </c>
      <c r="S72" s="18" t="s">
        <v>465</v>
      </c>
      <c r="T72" s="18" t="s">
        <v>465</v>
      </c>
      <c r="U72" s="18" t="s">
        <v>512</v>
      </c>
      <c r="V72" s="18" t="s">
        <v>512</v>
      </c>
      <c r="W72" s="7" t="s">
        <v>388</v>
      </c>
      <c r="X72" s="7" t="s">
        <v>388</v>
      </c>
      <c r="Y72" s="7" t="s">
        <v>388</v>
      </c>
      <c r="Z72" s="7" t="s">
        <v>388</v>
      </c>
      <c r="AA72" s="7" t="s">
        <v>388</v>
      </c>
      <c r="AB72" s="7" t="s">
        <v>388</v>
      </c>
      <c r="AC72" s="7" t="s">
        <v>388</v>
      </c>
      <c r="AD72" s="7" t="s">
        <v>388</v>
      </c>
      <c r="AE72" s="2" t="s">
        <v>388</v>
      </c>
      <c r="AF72" s="2" t="s">
        <v>388</v>
      </c>
      <c r="AG72" s="2" t="s">
        <v>388</v>
      </c>
      <c r="AH72" s="2" t="s">
        <v>388</v>
      </c>
      <c r="AI72" s="2" t="s">
        <v>388</v>
      </c>
      <c r="AJ72" s="2" t="s">
        <v>388</v>
      </c>
      <c r="AK72" s="2" t="s">
        <v>388</v>
      </c>
      <c r="AL72" s="2" t="s">
        <v>388</v>
      </c>
      <c r="AM72" s="2" t="s">
        <v>388</v>
      </c>
      <c r="AN72" s="2" t="s">
        <v>388</v>
      </c>
      <c r="AO72" s="2" t="s">
        <v>388</v>
      </c>
      <c r="AP72" s="2" t="s">
        <v>388</v>
      </c>
    </row>
    <row r="73" spans="1:42" ht="12.75" customHeight="1">
      <c r="A73" s="8"/>
      <c r="B73" s="132"/>
      <c r="C73" s="8"/>
      <c r="D73" s="422" t="s">
        <v>832</v>
      </c>
      <c r="E73" s="422"/>
      <c r="F73" s="423"/>
      <c r="G73" s="51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7"/>
      <c r="X73" s="7"/>
      <c r="Y73" s="7"/>
      <c r="Z73" s="7"/>
      <c r="AA73" s="7" t="s">
        <v>388</v>
      </c>
      <c r="AB73" s="7" t="s">
        <v>388</v>
      </c>
      <c r="AC73" s="7" t="s">
        <v>388</v>
      </c>
      <c r="AD73" s="7" t="s">
        <v>388</v>
      </c>
      <c r="AE73" s="2" t="s">
        <v>388</v>
      </c>
      <c r="AF73" s="2" t="s">
        <v>388</v>
      </c>
      <c r="AG73" s="2" t="s">
        <v>388</v>
      </c>
      <c r="AH73" s="2" t="s">
        <v>388</v>
      </c>
      <c r="AI73" s="2" t="s">
        <v>388</v>
      </c>
      <c r="AJ73" s="2" t="s">
        <v>388</v>
      </c>
      <c r="AK73" s="2" t="s">
        <v>388</v>
      </c>
      <c r="AL73" s="2" t="s">
        <v>388</v>
      </c>
      <c r="AM73" s="2" t="s">
        <v>388</v>
      </c>
      <c r="AN73" s="2" t="s">
        <v>388</v>
      </c>
      <c r="AO73" s="2" t="s">
        <v>388</v>
      </c>
      <c r="AP73" s="2" t="s">
        <v>388</v>
      </c>
    </row>
    <row r="74" spans="1:42" ht="12.75" customHeight="1">
      <c r="A74" s="8"/>
      <c r="B74" s="132"/>
      <c r="C74" s="8"/>
      <c r="D74" s="422" t="s">
        <v>833</v>
      </c>
      <c r="E74" s="422"/>
      <c r="F74" s="423"/>
      <c r="G74" s="51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7"/>
      <c r="X74" s="7"/>
      <c r="Y74" s="7"/>
      <c r="Z74" s="7"/>
      <c r="AA74" s="7">
        <v>3</v>
      </c>
      <c r="AB74" s="7">
        <v>339</v>
      </c>
      <c r="AC74" s="7">
        <v>58</v>
      </c>
      <c r="AD74" s="7">
        <v>281</v>
      </c>
      <c r="AE74" s="2">
        <v>3</v>
      </c>
      <c r="AF74" s="134">
        <f>SUM(AG74:AH74)</f>
        <v>163</v>
      </c>
      <c r="AG74" s="2">
        <v>28</v>
      </c>
      <c r="AH74" s="2">
        <v>135</v>
      </c>
      <c r="AI74" s="2">
        <v>3</v>
      </c>
      <c r="AJ74" s="134">
        <v>289</v>
      </c>
      <c r="AK74" s="2">
        <v>164</v>
      </c>
      <c r="AL74" s="2">
        <v>125</v>
      </c>
      <c r="AM74" s="2">
        <v>2</v>
      </c>
      <c r="AN74" s="134">
        <v>151</v>
      </c>
      <c r="AO74" s="2">
        <v>27</v>
      </c>
      <c r="AP74" s="2">
        <v>124</v>
      </c>
    </row>
    <row r="75" spans="1:42" ht="12.75" customHeight="1">
      <c r="A75" s="8"/>
      <c r="B75" s="132"/>
      <c r="C75" s="8"/>
      <c r="D75" s="422" t="s">
        <v>834</v>
      </c>
      <c r="E75" s="422"/>
      <c r="F75" s="423"/>
      <c r="G75" s="51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7"/>
      <c r="X75" s="7"/>
      <c r="Y75" s="7"/>
      <c r="Z75" s="7"/>
      <c r="AA75" s="7">
        <v>2</v>
      </c>
      <c r="AB75" s="7">
        <v>358</v>
      </c>
      <c r="AC75" s="7">
        <v>192</v>
      </c>
      <c r="AD75" s="7">
        <v>166</v>
      </c>
      <c r="AE75" s="2" t="s">
        <v>388</v>
      </c>
      <c r="AF75" s="2" t="s">
        <v>388</v>
      </c>
      <c r="AG75" s="2" t="s">
        <v>388</v>
      </c>
      <c r="AH75" s="2" t="s">
        <v>388</v>
      </c>
      <c r="AI75" s="2" t="s">
        <v>388</v>
      </c>
      <c r="AJ75" s="2" t="s">
        <v>388</v>
      </c>
      <c r="AK75" s="2" t="s">
        <v>388</v>
      </c>
      <c r="AL75" s="2" t="s">
        <v>388</v>
      </c>
      <c r="AM75" s="2" t="s">
        <v>388</v>
      </c>
      <c r="AN75" s="2" t="s">
        <v>388</v>
      </c>
      <c r="AO75" s="2" t="s">
        <v>388</v>
      </c>
      <c r="AP75" s="2" t="s">
        <v>388</v>
      </c>
    </row>
    <row r="76" spans="1:42" ht="12.75" customHeight="1">
      <c r="A76" s="8"/>
      <c r="B76" s="132"/>
      <c r="C76" s="8"/>
      <c r="D76" s="422" t="s">
        <v>835</v>
      </c>
      <c r="E76" s="422"/>
      <c r="F76" s="423"/>
      <c r="G76" s="51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7"/>
      <c r="X76" s="7"/>
      <c r="Y76" s="7"/>
      <c r="Z76" s="7"/>
      <c r="AA76" s="7" t="s">
        <v>388</v>
      </c>
      <c r="AB76" s="7" t="s">
        <v>388</v>
      </c>
      <c r="AC76" s="7" t="s">
        <v>388</v>
      </c>
      <c r="AD76" s="7" t="s">
        <v>388</v>
      </c>
      <c r="AE76" s="2" t="s">
        <v>388</v>
      </c>
      <c r="AF76" s="2" t="s">
        <v>388</v>
      </c>
      <c r="AG76" s="2" t="s">
        <v>388</v>
      </c>
      <c r="AH76" s="2" t="s">
        <v>388</v>
      </c>
      <c r="AI76" s="2" t="s">
        <v>388</v>
      </c>
      <c r="AJ76" s="2" t="s">
        <v>388</v>
      </c>
      <c r="AK76" s="2" t="s">
        <v>388</v>
      </c>
      <c r="AL76" s="2" t="s">
        <v>388</v>
      </c>
      <c r="AM76" s="2" t="s">
        <v>388</v>
      </c>
      <c r="AN76" s="2" t="s">
        <v>388</v>
      </c>
      <c r="AO76" s="2" t="s">
        <v>388</v>
      </c>
      <c r="AP76" s="2" t="s">
        <v>388</v>
      </c>
    </row>
    <row r="77" spans="1:42" ht="12.75" customHeight="1">
      <c r="A77" s="8"/>
      <c r="B77" s="132"/>
      <c r="C77" s="8"/>
      <c r="D77" s="422" t="s">
        <v>461</v>
      </c>
      <c r="E77" s="422"/>
      <c r="F77" s="423"/>
      <c r="G77" s="3">
        <v>12</v>
      </c>
      <c r="H77" s="4">
        <v>953</v>
      </c>
      <c r="I77" s="4">
        <v>440</v>
      </c>
      <c r="J77" s="55">
        <v>513</v>
      </c>
      <c r="K77" s="55">
        <v>11</v>
      </c>
      <c r="L77" s="4">
        <v>898</v>
      </c>
      <c r="M77" s="4">
        <v>393</v>
      </c>
      <c r="N77" s="4">
        <v>505</v>
      </c>
      <c r="O77" s="8">
        <v>12</v>
      </c>
      <c r="P77" s="8">
        <v>914</v>
      </c>
      <c r="Q77" s="8">
        <v>392</v>
      </c>
      <c r="R77" s="8">
        <v>522</v>
      </c>
      <c r="S77" s="133">
        <v>11</v>
      </c>
      <c r="T77" s="133">
        <v>846</v>
      </c>
      <c r="U77" s="133">
        <v>354</v>
      </c>
      <c r="V77" s="133">
        <v>492</v>
      </c>
      <c r="W77" s="133">
        <v>15</v>
      </c>
      <c r="X77" s="133">
        <v>920</v>
      </c>
      <c r="Y77" s="133">
        <v>354</v>
      </c>
      <c r="Z77" s="133">
        <v>566</v>
      </c>
      <c r="AA77" s="133">
        <v>3</v>
      </c>
      <c r="AB77" s="133">
        <v>42</v>
      </c>
      <c r="AC77" s="133">
        <v>35</v>
      </c>
      <c r="AD77" s="133">
        <v>7</v>
      </c>
      <c r="AE77" s="134">
        <v>2</v>
      </c>
      <c r="AF77" s="134">
        <f>SUM(AG77:AH77)</f>
        <v>13</v>
      </c>
      <c r="AG77" s="134">
        <v>9</v>
      </c>
      <c r="AH77" s="134">
        <v>4</v>
      </c>
      <c r="AI77" s="134">
        <v>2</v>
      </c>
      <c r="AJ77" s="134">
        <v>11</v>
      </c>
      <c r="AK77" s="134">
        <v>8</v>
      </c>
      <c r="AL77" s="134">
        <v>3</v>
      </c>
      <c r="AM77" s="134">
        <v>1</v>
      </c>
      <c r="AN77" s="134">
        <v>4</v>
      </c>
      <c r="AO77" s="134">
        <v>2</v>
      </c>
      <c r="AP77" s="134">
        <v>2</v>
      </c>
    </row>
    <row r="78" spans="1:42" ht="12.75" customHeight="1">
      <c r="A78" s="8"/>
      <c r="B78" s="132"/>
      <c r="C78" s="8"/>
      <c r="D78" s="422" t="s">
        <v>462</v>
      </c>
      <c r="E78" s="422"/>
      <c r="F78" s="423"/>
      <c r="G78" s="3">
        <v>5</v>
      </c>
      <c r="H78" s="4">
        <v>799</v>
      </c>
      <c r="I78" s="4">
        <v>478</v>
      </c>
      <c r="J78" s="55">
        <v>321</v>
      </c>
      <c r="K78" s="55">
        <v>5</v>
      </c>
      <c r="L78" s="4">
        <v>812</v>
      </c>
      <c r="M78" s="4">
        <v>490</v>
      </c>
      <c r="N78" s="4">
        <v>322</v>
      </c>
      <c r="O78" s="8">
        <v>5</v>
      </c>
      <c r="P78" s="8">
        <v>754</v>
      </c>
      <c r="Q78" s="8">
        <v>446</v>
      </c>
      <c r="R78" s="8">
        <v>308</v>
      </c>
      <c r="S78" s="133">
        <v>5</v>
      </c>
      <c r="T78" s="133">
        <v>702</v>
      </c>
      <c r="U78" s="133">
        <v>415</v>
      </c>
      <c r="V78" s="133">
        <v>287</v>
      </c>
      <c r="W78" s="133">
        <v>6</v>
      </c>
      <c r="X78" s="133">
        <v>849</v>
      </c>
      <c r="Y78" s="133">
        <v>505</v>
      </c>
      <c r="Z78" s="133">
        <v>344</v>
      </c>
      <c r="AA78" s="133">
        <v>5</v>
      </c>
      <c r="AB78" s="133">
        <v>652</v>
      </c>
      <c r="AC78" s="133">
        <v>385</v>
      </c>
      <c r="AD78" s="133">
        <v>267</v>
      </c>
      <c r="AE78" s="134">
        <v>5</v>
      </c>
      <c r="AF78" s="134">
        <f>SUM(AG78:AH78)</f>
        <v>675</v>
      </c>
      <c r="AG78" s="134">
        <v>373</v>
      </c>
      <c r="AH78" s="134">
        <v>302</v>
      </c>
      <c r="AI78" s="134">
        <v>4</v>
      </c>
      <c r="AJ78" s="134">
        <v>387</v>
      </c>
      <c r="AK78" s="134">
        <v>209</v>
      </c>
      <c r="AL78" s="134">
        <v>178</v>
      </c>
      <c r="AM78" s="134">
        <v>5</v>
      </c>
      <c r="AN78" s="134">
        <v>497</v>
      </c>
      <c r="AO78" s="134">
        <v>298</v>
      </c>
      <c r="AP78" s="134">
        <v>179</v>
      </c>
    </row>
    <row r="79" spans="1:42" ht="12.75" customHeight="1">
      <c r="A79" s="8"/>
      <c r="B79" s="132"/>
      <c r="C79" s="8"/>
      <c r="D79" s="422" t="s">
        <v>463</v>
      </c>
      <c r="E79" s="422"/>
      <c r="F79" s="423"/>
      <c r="G79" s="51" t="s">
        <v>465</v>
      </c>
      <c r="H79" s="18" t="s">
        <v>465</v>
      </c>
      <c r="I79" s="18" t="s">
        <v>465</v>
      </c>
      <c r="J79" s="18" t="s">
        <v>465</v>
      </c>
      <c r="K79" s="18" t="s">
        <v>466</v>
      </c>
      <c r="L79" s="18" t="s">
        <v>512</v>
      </c>
      <c r="M79" s="18" t="s">
        <v>466</v>
      </c>
      <c r="N79" s="18" t="s">
        <v>466</v>
      </c>
      <c r="O79" s="18" t="s">
        <v>714</v>
      </c>
      <c r="P79" s="18" t="s">
        <v>713</v>
      </c>
      <c r="Q79" s="18" t="s">
        <v>467</v>
      </c>
      <c r="R79" s="18" t="s">
        <v>467</v>
      </c>
      <c r="S79" s="18" t="s">
        <v>465</v>
      </c>
      <c r="T79" s="18" t="s">
        <v>465</v>
      </c>
      <c r="U79" s="18" t="s">
        <v>512</v>
      </c>
      <c r="V79" s="18" t="s">
        <v>512</v>
      </c>
      <c r="W79" s="7" t="s">
        <v>388</v>
      </c>
      <c r="X79" s="7" t="s">
        <v>755</v>
      </c>
      <c r="Y79" s="7" t="s">
        <v>388</v>
      </c>
      <c r="Z79" s="7" t="s">
        <v>388</v>
      </c>
      <c r="AA79" s="7" t="s">
        <v>388</v>
      </c>
      <c r="AB79" s="7" t="s">
        <v>755</v>
      </c>
      <c r="AC79" s="7" t="s">
        <v>388</v>
      </c>
      <c r="AD79" s="7" t="s">
        <v>388</v>
      </c>
      <c r="AE79" s="2" t="s">
        <v>388</v>
      </c>
      <c r="AF79" s="2" t="s">
        <v>755</v>
      </c>
      <c r="AG79" s="2" t="s">
        <v>388</v>
      </c>
      <c r="AH79" s="2" t="s">
        <v>388</v>
      </c>
      <c r="AI79" s="2" t="s">
        <v>388</v>
      </c>
      <c r="AJ79" s="2" t="s">
        <v>755</v>
      </c>
      <c r="AK79" s="2" t="s">
        <v>388</v>
      </c>
      <c r="AL79" s="2" t="s">
        <v>388</v>
      </c>
      <c r="AM79" s="2" t="s">
        <v>388</v>
      </c>
      <c r="AN79" s="2" t="s">
        <v>755</v>
      </c>
      <c r="AO79" s="2" t="s">
        <v>388</v>
      </c>
      <c r="AP79" s="2" t="s">
        <v>388</v>
      </c>
    </row>
    <row r="80" spans="1:42" ht="12.75" customHeight="1">
      <c r="A80" s="493"/>
      <c r="B80" s="493"/>
      <c r="C80" s="493"/>
      <c r="D80" s="493"/>
      <c r="E80" s="493"/>
      <c r="F80" s="494"/>
      <c r="G80" s="135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</row>
    <row r="81" spans="1:28" ht="16.5" customHeight="1">
      <c r="A81" s="422" t="s">
        <v>513</v>
      </c>
      <c r="B81" s="422"/>
      <c r="C81" s="422"/>
      <c r="D81" s="422"/>
      <c r="E81" s="422"/>
      <c r="F81" s="422"/>
      <c r="G81" s="422"/>
      <c r="H81" s="17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2:28" ht="12.75" customHeight="1">
      <c r="B82" s="91" t="s">
        <v>827</v>
      </c>
      <c r="D82" s="91" t="s">
        <v>839</v>
      </c>
      <c r="AB82" s="8"/>
    </row>
    <row r="83" ht="12.75">
      <c r="D83" s="91" t="s">
        <v>840</v>
      </c>
    </row>
    <row r="90" ht="13.5" thickBot="1"/>
    <row r="91" spans="27:34" ht="12.75">
      <c r="AA91" s="136"/>
      <c r="AB91" s="137"/>
      <c r="AC91" s="137"/>
      <c r="AD91" s="138"/>
      <c r="AE91" s="98"/>
      <c r="AF91" s="98"/>
      <c r="AG91" s="98"/>
      <c r="AH91" s="98"/>
    </row>
    <row r="92" spans="27:34" ht="12.75">
      <c r="AA92" s="139" t="s">
        <v>499</v>
      </c>
      <c r="AB92" s="120"/>
      <c r="AC92" s="120"/>
      <c r="AD92" s="140"/>
      <c r="AE92" s="98"/>
      <c r="AF92" s="98"/>
      <c r="AG92" s="98"/>
      <c r="AH92" s="98"/>
    </row>
    <row r="93" spans="27:34" ht="12.75">
      <c r="AA93" s="141"/>
      <c r="AB93" s="98"/>
      <c r="AC93" s="98"/>
      <c r="AD93" s="142"/>
      <c r="AE93" s="98"/>
      <c r="AF93" s="98"/>
      <c r="AG93" s="98"/>
      <c r="AH93" s="98"/>
    </row>
    <row r="94" spans="27:34" ht="12.75">
      <c r="AA94" s="139" t="s">
        <v>500</v>
      </c>
      <c r="AB94" s="120"/>
      <c r="AC94" s="120"/>
      <c r="AD94" s="140"/>
      <c r="AE94" s="98"/>
      <c r="AF94" s="98"/>
      <c r="AG94" s="98"/>
      <c r="AH94" s="98"/>
    </row>
    <row r="95" spans="27:34" ht="12.75">
      <c r="AA95" s="141"/>
      <c r="AB95" s="98"/>
      <c r="AC95" s="98"/>
      <c r="AD95" s="142"/>
      <c r="AE95" s="98"/>
      <c r="AF95" s="98"/>
      <c r="AG95" s="98"/>
      <c r="AH95" s="98"/>
    </row>
    <row r="96" spans="27:34" ht="12.75">
      <c r="AA96" s="139" t="s">
        <v>501</v>
      </c>
      <c r="AB96" s="120"/>
      <c r="AC96" s="143" t="s">
        <v>502</v>
      </c>
      <c r="AD96" s="140"/>
      <c r="AE96" s="98"/>
      <c r="AF96" s="98"/>
      <c r="AG96" s="98"/>
      <c r="AH96" s="98"/>
    </row>
    <row r="97" spans="27:34" ht="13.5" thickBot="1">
      <c r="AA97" s="144"/>
      <c r="AB97" s="145"/>
      <c r="AC97" s="145"/>
      <c r="AD97" s="146"/>
      <c r="AE97" s="98"/>
      <c r="AF97" s="98"/>
      <c r="AG97" s="98"/>
      <c r="AH97" s="98"/>
    </row>
  </sheetData>
  <mergeCells count="114">
    <mergeCell ref="A40:D40"/>
    <mergeCell ref="A41:D41"/>
    <mergeCell ref="A39:D39"/>
    <mergeCell ref="A38:D38"/>
    <mergeCell ref="A43:D43"/>
    <mergeCell ref="A46:D46"/>
    <mergeCell ref="G53:J53"/>
    <mergeCell ref="A42:D42"/>
    <mergeCell ref="A44:D44"/>
    <mergeCell ref="A45:D45"/>
    <mergeCell ref="X54:Z54"/>
    <mergeCell ref="G54:G55"/>
    <mergeCell ref="H54:J54"/>
    <mergeCell ref="K54:K55"/>
    <mergeCell ref="L54:N54"/>
    <mergeCell ref="O53:R53"/>
    <mergeCell ref="W53:Z53"/>
    <mergeCell ref="D76:F76"/>
    <mergeCell ref="D69:F69"/>
    <mergeCell ref="D73:F73"/>
    <mergeCell ref="D74:F74"/>
    <mergeCell ref="D75:F75"/>
    <mergeCell ref="D72:F72"/>
    <mergeCell ref="D71:F71"/>
    <mergeCell ref="D70:F70"/>
    <mergeCell ref="AL29:AL30"/>
    <mergeCell ref="A20:D20"/>
    <mergeCell ref="AI29:AI30"/>
    <mergeCell ref="E29:F29"/>
    <mergeCell ref="AJ29:AJ30"/>
    <mergeCell ref="AK29:AK30"/>
    <mergeCell ref="A29:D30"/>
    <mergeCell ref="AE29:AF29"/>
    <mergeCell ref="AG29:AH29"/>
    <mergeCell ref="AG28:AH28"/>
    <mergeCell ref="A14:D14"/>
    <mergeCell ref="A32:D32"/>
    <mergeCell ref="A12:D12"/>
    <mergeCell ref="A15:D15"/>
    <mergeCell ref="A16:D16"/>
    <mergeCell ref="A17:D17"/>
    <mergeCell ref="A18:D18"/>
    <mergeCell ref="A19:D19"/>
    <mergeCell ref="A3:D4"/>
    <mergeCell ref="A5:D5"/>
    <mergeCell ref="A13:D13"/>
    <mergeCell ref="A10:D10"/>
    <mergeCell ref="A6:D6"/>
    <mergeCell ref="A7:D7"/>
    <mergeCell ref="A8:D8"/>
    <mergeCell ref="A9:D9"/>
    <mergeCell ref="A11:D11"/>
    <mergeCell ref="A81:G81"/>
    <mergeCell ref="D77:F77"/>
    <mergeCell ref="D78:F78"/>
    <mergeCell ref="A80:F80"/>
    <mergeCell ref="D79:F79"/>
    <mergeCell ref="D68:F68"/>
    <mergeCell ref="AC28:AD28"/>
    <mergeCell ref="AD3:AD4"/>
    <mergeCell ref="A56:F58"/>
    <mergeCell ref="D59:F59"/>
    <mergeCell ref="D64:F64"/>
    <mergeCell ref="D66:F66"/>
    <mergeCell ref="D65:F65"/>
    <mergeCell ref="E3:E4"/>
    <mergeCell ref="AC29:AD29"/>
    <mergeCell ref="AM29:AM30"/>
    <mergeCell ref="A53:F55"/>
    <mergeCell ref="A36:D36"/>
    <mergeCell ref="A33:D33"/>
    <mergeCell ref="A34:D34"/>
    <mergeCell ref="A35:D35"/>
    <mergeCell ref="A37:D37"/>
    <mergeCell ref="A31:D31"/>
    <mergeCell ref="AI52:AL52"/>
    <mergeCell ref="AA29:AB29"/>
    <mergeCell ref="AI53:AL53"/>
    <mergeCell ref="AI54:AI55"/>
    <mergeCell ref="AJ54:AL54"/>
    <mergeCell ref="AA53:AD53"/>
    <mergeCell ref="AA54:AA55"/>
    <mergeCell ref="AE53:AH53"/>
    <mergeCell ref="AE54:AE55"/>
    <mergeCell ref="AF54:AH54"/>
    <mergeCell ref="D67:F67"/>
    <mergeCell ref="AB54:AD54"/>
    <mergeCell ref="W54:W55"/>
    <mergeCell ref="K52:L52"/>
    <mergeCell ref="D60:F60"/>
    <mergeCell ref="D62:F62"/>
    <mergeCell ref="K53:N53"/>
    <mergeCell ref="S53:V53"/>
    <mergeCell ref="D63:F63"/>
    <mergeCell ref="D61:F61"/>
    <mergeCell ref="AJ3:AL3"/>
    <mergeCell ref="AM3:AM4"/>
    <mergeCell ref="AN3:AN4"/>
    <mergeCell ref="AA3:AB3"/>
    <mergeCell ref="AB4:AC4"/>
    <mergeCell ref="AE3:AF3"/>
    <mergeCell ref="AH3:AH4"/>
    <mergeCell ref="AF4:AG4"/>
    <mergeCell ref="AO3:AO4"/>
    <mergeCell ref="AP3:AP4"/>
    <mergeCell ref="AQ3:AQ4"/>
    <mergeCell ref="AN29:AN30"/>
    <mergeCell ref="AO29:AO30"/>
    <mergeCell ref="AP29:AP30"/>
    <mergeCell ref="AQ29:AQ30"/>
    <mergeCell ref="AM52:AP52"/>
    <mergeCell ref="AM53:AP53"/>
    <mergeCell ref="AM54:AM55"/>
    <mergeCell ref="AN54:AP54"/>
  </mergeCells>
  <printOptions/>
  <pageMargins left="0.83" right="0.3937007874015748" top="0.7874015748031497" bottom="0.984251968503937" header="0.3937007874015748" footer="0.5118110236220472"/>
  <pageSetup horizontalDpi="600" verticalDpi="600" orientation="portrait" paperSize="9" scale="86" r:id="rId2"/>
  <colBreaks count="1" manualBreakCount="1">
    <brk id="34" max="7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4"/>
  <sheetViews>
    <sheetView zoomScaleSheetLayoutView="100" workbookViewId="0" topLeftCell="A1">
      <selection activeCell="V18" sqref="V18"/>
    </sheetView>
  </sheetViews>
  <sheetFormatPr defaultColWidth="9.00390625" defaultRowHeight="12.75"/>
  <cols>
    <col min="1" max="1" width="10.125" style="91" customWidth="1"/>
    <col min="2" max="10" width="8.25390625" style="91" customWidth="1"/>
    <col min="11" max="11" width="1.625" style="91" customWidth="1"/>
    <col min="12" max="12" width="10.00390625" style="91" customWidth="1"/>
    <col min="13" max="16384" width="9.125" style="91" customWidth="1"/>
  </cols>
  <sheetData>
    <row r="1" spans="1:11" ht="16.5" customHeight="1">
      <c r="A1" s="16" t="s">
        <v>773</v>
      </c>
      <c r="B1" s="17"/>
      <c r="C1" s="17"/>
      <c r="D1" s="17"/>
      <c r="E1" s="17"/>
      <c r="F1" s="17"/>
      <c r="G1" s="17"/>
      <c r="H1" s="8"/>
      <c r="I1" s="17"/>
      <c r="J1" s="17"/>
      <c r="K1" s="17"/>
    </row>
    <row r="2" spans="1:13" ht="16.5" customHeight="1">
      <c r="A2" s="8"/>
      <c r="B2" s="17"/>
      <c r="C2" s="17"/>
      <c r="D2" s="17"/>
      <c r="E2" s="17"/>
      <c r="F2" s="17"/>
      <c r="G2" s="17"/>
      <c r="H2" s="8"/>
      <c r="I2" s="19" t="s">
        <v>110</v>
      </c>
      <c r="K2" s="7"/>
      <c r="M2" s="7"/>
    </row>
    <row r="3" spans="1:13" ht="16.5" customHeight="1">
      <c r="A3" s="457" t="s">
        <v>475</v>
      </c>
      <c r="B3" s="507" t="s">
        <v>469</v>
      </c>
      <c r="C3" s="508"/>
      <c r="D3" s="483" t="s">
        <v>470</v>
      </c>
      <c r="E3" s="455"/>
      <c r="F3" s="484"/>
      <c r="G3" s="483" t="s">
        <v>471</v>
      </c>
      <c r="H3" s="455"/>
      <c r="I3" s="455"/>
      <c r="J3" s="98"/>
      <c r="K3" s="73"/>
      <c r="L3" s="98"/>
      <c r="M3" s="98"/>
    </row>
    <row r="4" spans="1:12" ht="16.5" customHeight="1">
      <c r="A4" s="434"/>
      <c r="B4" s="509"/>
      <c r="C4" s="510"/>
      <c r="D4" s="24" t="s">
        <v>119</v>
      </c>
      <c r="E4" s="24" t="s">
        <v>120</v>
      </c>
      <c r="F4" s="24" t="s">
        <v>121</v>
      </c>
      <c r="G4" s="24" t="s">
        <v>119</v>
      </c>
      <c r="H4" s="21" t="s">
        <v>120</v>
      </c>
      <c r="I4" s="21" t="s">
        <v>121</v>
      </c>
      <c r="J4" s="98"/>
      <c r="K4" s="28"/>
      <c r="L4" s="98"/>
    </row>
    <row r="5" spans="1:12" ht="15.75" customHeight="1">
      <c r="A5" s="18" t="s">
        <v>136</v>
      </c>
      <c r="B5" s="51"/>
      <c r="C5" s="18"/>
      <c r="D5" s="18"/>
      <c r="E5" s="18"/>
      <c r="F5" s="18"/>
      <c r="G5" s="18"/>
      <c r="H5" s="18"/>
      <c r="I5" s="18"/>
      <c r="J5" s="98"/>
      <c r="K5" s="18"/>
      <c r="L5" s="98"/>
    </row>
    <row r="6" spans="1:12" ht="16.5" customHeight="1" hidden="1">
      <c r="A6" s="18" t="s">
        <v>472</v>
      </c>
      <c r="B6" s="97">
        <v>5168</v>
      </c>
      <c r="C6" s="101">
        <v>2445</v>
      </c>
      <c r="D6" s="101">
        <v>4330</v>
      </c>
      <c r="E6" s="101">
        <v>2424</v>
      </c>
      <c r="F6" s="101">
        <v>1906</v>
      </c>
      <c r="G6" s="101">
        <v>2023</v>
      </c>
      <c r="I6" s="4">
        <v>791</v>
      </c>
      <c r="J6" s="101">
        <v>1232</v>
      </c>
      <c r="K6" s="101"/>
      <c r="L6" s="98"/>
    </row>
    <row r="7" spans="1:12" ht="16.5" customHeight="1" hidden="1">
      <c r="A7" s="103" t="s">
        <v>273</v>
      </c>
      <c r="B7" s="97">
        <v>4622</v>
      </c>
      <c r="C7" s="101">
        <v>2032</v>
      </c>
      <c r="D7" s="101">
        <v>4656</v>
      </c>
      <c r="E7" s="101">
        <v>2775</v>
      </c>
      <c r="F7" s="101">
        <v>1881</v>
      </c>
      <c r="G7" s="101">
        <v>1948</v>
      </c>
      <c r="I7" s="4">
        <v>748</v>
      </c>
      <c r="J7" s="101">
        <v>1200</v>
      </c>
      <c r="K7" s="101"/>
      <c r="L7" s="98"/>
    </row>
    <row r="8" spans="1:12" ht="16.5" customHeight="1" hidden="1">
      <c r="A8" s="103" t="s">
        <v>484</v>
      </c>
      <c r="B8" s="97">
        <v>4057</v>
      </c>
      <c r="C8" s="101">
        <v>1854</v>
      </c>
      <c r="D8" s="101">
        <v>4731</v>
      </c>
      <c r="E8" s="101">
        <v>2758</v>
      </c>
      <c r="F8" s="101">
        <v>1973</v>
      </c>
      <c r="G8" s="101">
        <v>1901</v>
      </c>
      <c r="I8" s="4">
        <v>648</v>
      </c>
      <c r="J8" s="101">
        <v>1253</v>
      </c>
      <c r="K8" s="101"/>
      <c r="L8" s="98"/>
    </row>
    <row r="9" spans="1:12" ht="16.5" customHeight="1" hidden="1">
      <c r="A9" s="103" t="s">
        <v>701</v>
      </c>
      <c r="B9" s="97">
        <v>4223</v>
      </c>
      <c r="C9" s="101">
        <v>1731</v>
      </c>
      <c r="D9" s="101">
        <v>5301</v>
      </c>
      <c r="E9" s="101">
        <v>2998</v>
      </c>
      <c r="F9" s="101">
        <v>2303</v>
      </c>
      <c r="G9" s="101">
        <v>1902</v>
      </c>
      <c r="I9" s="4">
        <v>742</v>
      </c>
      <c r="J9" s="511">
        <v>1160</v>
      </c>
      <c r="K9" s="511"/>
      <c r="L9" s="98"/>
    </row>
    <row r="10" spans="1:12" ht="16.5" customHeight="1" hidden="1">
      <c r="A10" s="147" t="s">
        <v>748</v>
      </c>
      <c r="B10" s="97">
        <v>3373</v>
      </c>
      <c r="C10" s="148" t="s">
        <v>473</v>
      </c>
      <c r="D10" s="101">
        <v>5286</v>
      </c>
      <c r="E10" s="101">
        <v>3166</v>
      </c>
      <c r="F10" s="101">
        <v>2120</v>
      </c>
      <c r="G10" s="101">
        <v>1755</v>
      </c>
      <c r="I10" s="4">
        <v>635</v>
      </c>
      <c r="J10" s="511">
        <v>1120</v>
      </c>
      <c r="K10" s="511"/>
      <c r="L10" s="98"/>
    </row>
    <row r="11" spans="1:12" ht="16.5" customHeight="1" hidden="1">
      <c r="A11" s="147" t="s">
        <v>792</v>
      </c>
      <c r="B11" s="500">
        <v>5246</v>
      </c>
      <c r="C11" s="501"/>
      <c r="D11" s="101">
        <f>SUM(E11:F11)</f>
        <v>5555</v>
      </c>
      <c r="E11" s="101">
        <v>2977</v>
      </c>
      <c r="F11" s="101">
        <v>2578</v>
      </c>
      <c r="G11" s="101">
        <f>SUM(H11:I11)</f>
        <v>2455</v>
      </c>
      <c r="H11" s="2">
        <v>1369</v>
      </c>
      <c r="I11" s="4">
        <v>1086</v>
      </c>
      <c r="J11" s="98"/>
      <c r="K11" s="2"/>
      <c r="L11" s="98"/>
    </row>
    <row r="12" spans="1:12" ht="16.5" customHeight="1" hidden="1">
      <c r="A12" s="147" t="s">
        <v>854</v>
      </c>
      <c r="B12" s="500">
        <v>4828</v>
      </c>
      <c r="C12" s="501"/>
      <c r="D12" s="101">
        <f>SUM(E12:F12)</f>
        <v>5388</v>
      </c>
      <c r="E12" s="101">
        <v>3037</v>
      </c>
      <c r="F12" s="101">
        <v>2351</v>
      </c>
      <c r="G12" s="101">
        <f>SUM(H12:I12)</f>
        <v>2493</v>
      </c>
      <c r="H12" s="2">
        <v>1394</v>
      </c>
      <c r="I12" s="4">
        <v>1099</v>
      </c>
      <c r="J12" s="98"/>
      <c r="K12" s="2"/>
      <c r="L12" s="98"/>
    </row>
    <row r="13" spans="1:12" ht="16.5" customHeight="1" hidden="1">
      <c r="A13" s="147" t="s">
        <v>1060</v>
      </c>
      <c r="B13" s="500">
        <v>3696</v>
      </c>
      <c r="C13" s="501"/>
      <c r="D13" s="101">
        <f>SUM(E13:F13)</f>
        <v>5240</v>
      </c>
      <c r="E13" s="101">
        <v>2746</v>
      </c>
      <c r="F13" s="101">
        <v>2494</v>
      </c>
      <c r="G13" s="101">
        <f>SUM(H13:I13)</f>
        <v>1795</v>
      </c>
      <c r="H13" s="2">
        <v>929</v>
      </c>
      <c r="I13" s="101">
        <v>866</v>
      </c>
      <c r="J13" s="98"/>
      <c r="K13" s="2"/>
      <c r="L13" s="98"/>
    </row>
    <row r="14" spans="1:12" ht="16.5" customHeight="1" hidden="1">
      <c r="A14" s="147" t="s">
        <v>1125</v>
      </c>
      <c r="B14" s="500">
        <v>3869</v>
      </c>
      <c r="C14" s="501"/>
      <c r="D14" s="101">
        <f>SUM(E14:F14)</f>
        <v>5291</v>
      </c>
      <c r="E14" s="101">
        <v>2851</v>
      </c>
      <c r="F14" s="101">
        <v>2440</v>
      </c>
      <c r="G14" s="101">
        <f>SUM(H14:I14)</f>
        <v>2099</v>
      </c>
      <c r="H14" s="2">
        <v>1122</v>
      </c>
      <c r="I14" s="101">
        <v>977</v>
      </c>
      <c r="J14" s="98"/>
      <c r="K14" s="2"/>
      <c r="L14" s="98"/>
    </row>
    <row r="15" spans="1:12" ht="16.5" customHeight="1">
      <c r="A15" s="147" t="s">
        <v>1041</v>
      </c>
      <c r="B15" s="500">
        <v>3966</v>
      </c>
      <c r="C15" s="501"/>
      <c r="D15" s="101">
        <f>SUM(E15:F15)</f>
        <v>5091</v>
      </c>
      <c r="E15" s="101">
        <v>2647</v>
      </c>
      <c r="F15" s="101">
        <v>2444</v>
      </c>
      <c r="G15" s="101">
        <f>SUM(H15:I15)</f>
        <v>2214</v>
      </c>
      <c r="H15" s="2">
        <v>1113</v>
      </c>
      <c r="I15" s="101">
        <v>1101</v>
      </c>
      <c r="J15" s="98"/>
      <c r="K15" s="2"/>
      <c r="L15" s="98"/>
    </row>
    <row r="16" spans="1:12" ht="16.5" customHeight="1">
      <c r="A16" s="103" t="s">
        <v>856</v>
      </c>
      <c r="B16" s="500">
        <v>3922</v>
      </c>
      <c r="C16" s="501"/>
      <c r="D16" s="101">
        <v>4986</v>
      </c>
      <c r="E16" s="101">
        <v>2731</v>
      </c>
      <c r="F16" s="101">
        <v>2255</v>
      </c>
      <c r="G16" s="101">
        <v>2061</v>
      </c>
      <c r="H16" s="2">
        <v>1053</v>
      </c>
      <c r="I16" s="101">
        <v>1008</v>
      </c>
      <c r="J16" s="98"/>
      <c r="K16" s="2"/>
      <c r="L16" s="98"/>
    </row>
    <row r="17" spans="1:12" ht="16.5" customHeight="1">
      <c r="A17" s="103" t="s">
        <v>1062</v>
      </c>
      <c r="B17" s="500">
        <v>3986</v>
      </c>
      <c r="C17" s="501"/>
      <c r="D17" s="101">
        <v>4643</v>
      </c>
      <c r="E17" s="101">
        <v>2522</v>
      </c>
      <c r="F17" s="101">
        <v>2121</v>
      </c>
      <c r="G17" s="101">
        <v>2098</v>
      </c>
      <c r="H17" s="2">
        <v>1074</v>
      </c>
      <c r="I17" s="101">
        <v>1024</v>
      </c>
      <c r="J17" s="98"/>
      <c r="K17" s="2"/>
      <c r="L17" s="98"/>
    </row>
    <row r="18" spans="1:12" ht="16.5" customHeight="1">
      <c r="A18" s="103" t="s">
        <v>777</v>
      </c>
      <c r="B18" s="500">
        <v>3821</v>
      </c>
      <c r="C18" s="501"/>
      <c r="D18" s="101">
        <v>4311</v>
      </c>
      <c r="E18" s="101">
        <v>2216</v>
      </c>
      <c r="F18" s="101">
        <v>2095</v>
      </c>
      <c r="G18" s="101">
        <v>2064</v>
      </c>
      <c r="H18" s="2">
        <v>1016</v>
      </c>
      <c r="I18" s="101">
        <v>1048</v>
      </c>
      <c r="J18" s="98"/>
      <c r="K18" s="2"/>
      <c r="L18" s="98"/>
    </row>
    <row r="19" spans="1:12" ht="16.5" customHeight="1">
      <c r="A19" s="103" t="s">
        <v>529</v>
      </c>
      <c r="B19" s="500">
        <v>3467</v>
      </c>
      <c r="C19" s="501"/>
      <c r="D19" s="101">
        <v>4329</v>
      </c>
      <c r="E19" s="101">
        <v>2220</v>
      </c>
      <c r="F19" s="101">
        <v>2109</v>
      </c>
      <c r="G19" s="101">
        <v>1811</v>
      </c>
      <c r="H19" s="2">
        <v>892</v>
      </c>
      <c r="I19" s="101">
        <v>919</v>
      </c>
      <c r="J19" s="98"/>
      <c r="K19" s="2"/>
      <c r="L19" s="98"/>
    </row>
    <row r="20" spans="1:12" ht="16.5" customHeight="1">
      <c r="A20" s="149"/>
      <c r="B20" s="66"/>
      <c r="C20" s="67"/>
      <c r="D20" s="67"/>
      <c r="E20" s="67"/>
      <c r="F20" s="67"/>
      <c r="G20" s="67"/>
      <c r="H20" s="67"/>
      <c r="I20" s="67"/>
      <c r="J20" s="98"/>
      <c r="K20" s="18"/>
      <c r="L20" s="98"/>
    </row>
    <row r="21" spans="1:11" ht="16.5" customHeight="1">
      <c r="A21" s="18" t="s">
        <v>474</v>
      </c>
      <c r="B21" s="17"/>
      <c r="C21" s="17"/>
      <c r="D21" s="17"/>
      <c r="E21" s="17"/>
      <c r="F21" s="17"/>
      <c r="G21" s="17"/>
      <c r="H21" s="8"/>
      <c r="I21" s="17"/>
      <c r="J21" s="17"/>
      <c r="K21" s="17"/>
    </row>
    <row r="22" spans="1:11" ht="16.5" customHeight="1">
      <c r="A22" s="150" t="s">
        <v>794</v>
      </c>
      <c r="B22" s="150"/>
      <c r="C22" s="150"/>
      <c r="D22" s="150"/>
      <c r="E22" s="150"/>
      <c r="F22" s="150"/>
      <c r="G22" s="150"/>
      <c r="H22" s="151"/>
      <c r="I22" s="150"/>
      <c r="J22" s="150"/>
      <c r="K22" s="17"/>
    </row>
    <row r="23" spans="1:10" ht="16.5" customHeight="1">
      <c r="A23" s="152"/>
      <c r="B23" s="152"/>
      <c r="C23" s="152"/>
      <c r="D23" s="152"/>
      <c r="E23" s="152"/>
      <c r="F23" s="152"/>
      <c r="G23" s="152"/>
      <c r="H23" s="152"/>
      <c r="I23" s="152"/>
      <c r="J23" s="152"/>
    </row>
    <row r="24" spans="1:10" ht="16.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</row>
    <row r="25" ht="16.5" customHeight="1"/>
    <row r="26" spans="1:12" ht="16.5" customHeight="1">
      <c r="A26" s="16" t="s">
        <v>774</v>
      </c>
      <c r="B26" s="8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6.5" customHeight="1">
      <c r="A27" s="17"/>
      <c r="B27" s="8"/>
      <c r="C27" s="17"/>
      <c r="D27" s="17"/>
      <c r="E27" s="17"/>
      <c r="F27" s="17"/>
      <c r="G27" s="17"/>
      <c r="H27" s="17"/>
      <c r="I27" s="17"/>
      <c r="J27" s="17"/>
      <c r="K27" s="17"/>
      <c r="L27" s="62" t="s">
        <v>740</v>
      </c>
    </row>
    <row r="28" spans="1:12" s="153" customFormat="1" ht="16.5" customHeight="1">
      <c r="A28" s="457" t="s">
        <v>475</v>
      </c>
      <c r="B28" s="418" t="s">
        <v>137</v>
      </c>
      <c r="C28" s="418"/>
      <c r="D28" s="418"/>
      <c r="E28" s="418" t="s">
        <v>138</v>
      </c>
      <c r="F28" s="418"/>
      <c r="G28" s="418"/>
      <c r="H28" s="418" t="s">
        <v>745</v>
      </c>
      <c r="I28" s="418"/>
      <c r="J28" s="418"/>
      <c r="K28" s="402" t="s">
        <v>818</v>
      </c>
      <c r="L28" s="502"/>
    </row>
    <row r="29" spans="1:12" s="153" customFormat="1" ht="16.5" customHeight="1">
      <c r="A29" s="434"/>
      <c r="B29" s="24" t="s">
        <v>119</v>
      </c>
      <c r="C29" s="24" t="s">
        <v>120</v>
      </c>
      <c r="D29" s="24" t="s">
        <v>121</v>
      </c>
      <c r="E29" s="24" t="s">
        <v>119</v>
      </c>
      <c r="F29" s="24" t="s">
        <v>120</v>
      </c>
      <c r="G29" s="24" t="s">
        <v>121</v>
      </c>
      <c r="H29" s="24" t="s">
        <v>119</v>
      </c>
      <c r="I29" s="24" t="s">
        <v>120</v>
      </c>
      <c r="J29" s="24" t="s">
        <v>121</v>
      </c>
      <c r="K29" s="403"/>
      <c r="L29" s="503"/>
    </row>
    <row r="30" spans="1:12" ht="16.5" customHeight="1">
      <c r="A30" s="28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154"/>
    </row>
    <row r="31" spans="1:12" ht="16.5" customHeight="1" hidden="1">
      <c r="A31" s="103" t="s">
        <v>273</v>
      </c>
      <c r="B31" s="97">
        <v>1227</v>
      </c>
      <c r="C31" s="4">
        <v>616</v>
      </c>
      <c r="D31" s="4">
        <v>611</v>
      </c>
      <c r="E31" s="101">
        <v>1011</v>
      </c>
      <c r="F31" s="4">
        <v>511</v>
      </c>
      <c r="G31" s="4">
        <v>500</v>
      </c>
      <c r="H31" s="4">
        <v>562</v>
      </c>
      <c r="I31" s="4">
        <v>319</v>
      </c>
      <c r="J31" s="4">
        <v>243</v>
      </c>
      <c r="K31" s="4"/>
      <c r="L31" s="101">
        <v>886579</v>
      </c>
    </row>
    <row r="32" spans="1:12" ht="16.5" customHeight="1" hidden="1">
      <c r="A32" s="103" t="s">
        <v>484</v>
      </c>
      <c r="B32" s="97">
        <v>1197</v>
      </c>
      <c r="C32" s="4">
        <v>607</v>
      </c>
      <c r="D32" s="4">
        <v>590</v>
      </c>
      <c r="E32" s="101">
        <v>1015</v>
      </c>
      <c r="F32" s="4">
        <v>485</v>
      </c>
      <c r="G32" s="4">
        <v>530</v>
      </c>
      <c r="H32" s="4">
        <v>517</v>
      </c>
      <c r="I32" s="4">
        <v>281</v>
      </c>
      <c r="J32" s="4">
        <v>236</v>
      </c>
      <c r="K32" s="4"/>
      <c r="L32" s="101">
        <v>881056</v>
      </c>
    </row>
    <row r="33" spans="1:12" ht="16.5" customHeight="1" hidden="1">
      <c r="A33" s="103" t="s">
        <v>701</v>
      </c>
      <c r="B33" s="97">
        <v>1338</v>
      </c>
      <c r="C33" s="4">
        <v>663</v>
      </c>
      <c r="D33" s="4">
        <v>675</v>
      </c>
      <c r="E33" s="101">
        <v>1123</v>
      </c>
      <c r="F33" s="4">
        <v>528</v>
      </c>
      <c r="G33" s="4">
        <v>595</v>
      </c>
      <c r="H33" s="4">
        <v>620</v>
      </c>
      <c r="I33" s="4">
        <v>322</v>
      </c>
      <c r="J33" s="4">
        <v>298</v>
      </c>
      <c r="K33" s="4"/>
      <c r="L33" s="101">
        <v>987173</v>
      </c>
    </row>
    <row r="34" spans="1:12" ht="16.5" customHeight="1" hidden="1">
      <c r="A34" s="147" t="s">
        <v>748</v>
      </c>
      <c r="B34" s="97">
        <v>1382</v>
      </c>
      <c r="C34" s="4">
        <v>693</v>
      </c>
      <c r="D34" s="4">
        <v>689</v>
      </c>
      <c r="E34" s="101">
        <v>1142</v>
      </c>
      <c r="F34" s="4">
        <v>584</v>
      </c>
      <c r="G34" s="4">
        <v>558</v>
      </c>
      <c r="H34" s="4">
        <v>578</v>
      </c>
      <c r="I34" s="4">
        <v>300</v>
      </c>
      <c r="J34" s="4">
        <v>278</v>
      </c>
      <c r="K34" s="4"/>
      <c r="L34" s="101">
        <v>924598</v>
      </c>
    </row>
    <row r="35" spans="1:12" ht="16.5" customHeight="1" hidden="1">
      <c r="A35" s="147" t="s">
        <v>792</v>
      </c>
      <c r="B35" s="97">
        <v>1341</v>
      </c>
      <c r="C35" s="4">
        <v>627</v>
      </c>
      <c r="D35" s="4">
        <v>714</v>
      </c>
      <c r="E35" s="101">
        <v>1183</v>
      </c>
      <c r="F35" s="4">
        <v>524</v>
      </c>
      <c r="G35" s="4">
        <v>659</v>
      </c>
      <c r="H35" s="101">
        <v>7362</v>
      </c>
      <c r="I35" s="101">
        <v>3588</v>
      </c>
      <c r="J35" s="101">
        <v>3774</v>
      </c>
      <c r="K35" s="4"/>
      <c r="L35" s="101">
        <v>891191</v>
      </c>
    </row>
    <row r="36" spans="1:12" ht="16.5" customHeight="1" hidden="1">
      <c r="A36" s="147" t="s">
        <v>854</v>
      </c>
      <c r="B36" s="97">
        <v>1283</v>
      </c>
      <c r="C36" s="4">
        <v>633</v>
      </c>
      <c r="D36" s="4">
        <v>650</v>
      </c>
      <c r="E36" s="101">
        <v>1043</v>
      </c>
      <c r="F36" s="4">
        <v>495</v>
      </c>
      <c r="G36" s="4">
        <v>548</v>
      </c>
      <c r="H36" s="101">
        <v>6549</v>
      </c>
      <c r="I36" s="101">
        <v>3138</v>
      </c>
      <c r="J36" s="101">
        <v>3411</v>
      </c>
      <c r="K36" s="4"/>
      <c r="L36" s="101">
        <v>800722</v>
      </c>
    </row>
    <row r="37" spans="1:12" ht="16.5" customHeight="1" hidden="1">
      <c r="A37" s="147" t="s">
        <v>1060</v>
      </c>
      <c r="B37" s="97">
        <v>1521</v>
      </c>
      <c r="C37" s="4">
        <v>737</v>
      </c>
      <c r="D37" s="4">
        <v>784</v>
      </c>
      <c r="E37" s="101">
        <v>1331</v>
      </c>
      <c r="F37" s="4">
        <v>624</v>
      </c>
      <c r="G37" s="4">
        <v>707</v>
      </c>
      <c r="H37" s="101">
        <v>7278</v>
      </c>
      <c r="I37" s="101">
        <v>3522</v>
      </c>
      <c r="J37" s="101">
        <v>3756</v>
      </c>
      <c r="K37" s="4"/>
      <c r="L37" s="101">
        <v>898898</v>
      </c>
    </row>
    <row r="38" spans="1:12" ht="16.5" customHeight="1" hidden="1">
      <c r="A38" s="147" t="s">
        <v>1125</v>
      </c>
      <c r="B38" s="97">
        <v>1545</v>
      </c>
      <c r="C38" s="4">
        <v>799</v>
      </c>
      <c r="D38" s="4">
        <v>746</v>
      </c>
      <c r="E38" s="101">
        <v>1435</v>
      </c>
      <c r="F38" s="4">
        <v>739</v>
      </c>
      <c r="G38" s="4">
        <v>696</v>
      </c>
      <c r="H38" s="101">
        <v>7972</v>
      </c>
      <c r="I38" s="101">
        <v>4147</v>
      </c>
      <c r="J38" s="101">
        <v>3825</v>
      </c>
      <c r="K38" s="4"/>
      <c r="L38" s="101">
        <v>956036</v>
      </c>
    </row>
    <row r="39" spans="1:12" ht="16.5" customHeight="1">
      <c r="A39" s="147" t="s">
        <v>1041</v>
      </c>
      <c r="B39" s="155">
        <v>1184</v>
      </c>
      <c r="C39" s="156">
        <v>569</v>
      </c>
      <c r="D39" s="156">
        <v>615</v>
      </c>
      <c r="E39" s="156">
        <v>991</v>
      </c>
      <c r="F39" s="156">
        <v>486</v>
      </c>
      <c r="G39" s="156">
        <v>505</v>
      </c>
      <c r="H39" s="156">
        <v>5423</v>
      </c>
      <c r="I39" s="156">
        <v>2803</v>
      </c>
      <c r="J39" s="156">
        <v>2620</v>
      </c>
      <c r="K39" s="4"/>
      <c r="L39" s="101">
        <v>643517</v>
      </c>
    </row>
    <row r="40" spans="1:12" ht="16.5" customHeight="1">
      <c r="A40" s="103" t="s">
        <v>856</v>
      </c>
      <c r="B40" s="155">
        <v>1240</v>
      </c>
      <c r="C40" s="156">
        <v>673</v>
      </c>
      <c r="D40" s="156">
        <v>567</v>
      </c>
      <c r="E40" s="156">
        <v>1089</v>
      </c>
      <c r="F40" s="156">
        <v>579</v>
      </c>
      <c r="G40" s="156">
        <v>510</v>
      </c>
      <c r="H40" s="156">
        <v>3452</v>
      </c>
      <c r="I40" s="156">
        <v>1796</v>
      </c>
      <c r="J40" s="156">
        <v>1656</v>
      </c>
      <c r="K40" s="4"/>
      <c r="L40" s="101">
        <v>556009</v>
      </c>
    </row>
    <row r="41" spans="1:12" ht="16.5" customHeight="1">
      <c r="A41" s="103" t="s">
        <v>1062</v>
      </c>
      <c r="B41" s="155">
        <v>1071</v>
      </c>
      <c r="C41" s="156">
        <v>525</v>
      </c>
      <c r="D41" s="156">
        <v>546</v>
      </c>
      <c r="E41" s="156">
        <v>906</v>
      </c>
      <c r="F41" s="156">
        <v>429</v>
      </c>
      <c r="G41" s="156">
        <v>477</v>
      </c>
      <c r="H41" s="156">
        <v>4383</v>
      </c>
      <c r="I41" s="156">
        <v>2273</v>
      </c>
      <c r="J41" s="156">
        <v>2110</v>
      </c>
      <c r="K41" s="4"/>
      <c r="L41" s="101">
        <v>479699</v>
      </c>
    </row>
    <row r="42" spans="1:12" ht="16.5" customHeight="1">
      <c r="A42" s="103" t="s">
        <v>777</v>
      </c>
      <c r="B42" s="155">
        <v>951</v>
      </c>
      <c r="C42" s="156">
        <v>460</v>
      </c>
      <c r="D42" s="156">
        <v>491</v>
      </c>
      <c r="E42" s="156">
        <v>779</v>
      </c>
      <c r="F42" s="156">
        <v>359</v>
      </c>
      <c r="G42" s="156">
        <v>420</v>
      </c>
      <c r="H42" s="156">
        <v>3671</v>
      </c>
      <c r="I42" s="156">
        <v>1807</v>
      </c>
      <c r="J42" s="156">
        <v>1864</v>
      </c>
      <c r="K42" s="4"/>
      <c r="L42" s="101">
        <v>394662</v>
      </c>
    </row>
    <row r="43" spans="1:12" ht="16.5" customHeight="1">
      <c r="A43" s="103" t="s">
        <v>529</v>
      </c>
      <c r="B43" s="155">
        <v>871</v>
      </c>
      <c r="C43" s="156">
        <v>424</v>
      </c>
      <c r="D43" s="156">
        <v>447</v>
      </c>
      <c r="E43" s="156">
        <v>746</v>
      </c>
      <c r="F43" s="156">
        <v>350</v>
      </c>
      <c r="G43" s="156">
        <v>396</v>
      </c>
      <c r="H43" s="156">
        <v>3514</v>
      </c>
      <c r="I43" s="156">
        <v>1657</v>
      </c>
      <c r="J43" s="156">
        <v>1857</v>
      </c>
      <c r="K43" s="4"/>
      <c r="L43" s="101">
        <v>375106</v>
      </c>
    </row>
    <row r="44" spans="1:12" ht="16.5" customHeight="1">
      <c r="A44" s="157"/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6.5" customHeight="1">
      <c r="A45" s="18" t="s">
        <v>491</v>
      </c>
      <c r="B45" s="8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4" ht="16.5" customHeight="1">
      <c r="A46" s="158" t="s">
        <v>860</v>
      </c>
      <c r="B46" s="159"/>
      <c r="C46" s="159"/>
      <c r="D46" s="159"/>
    </row>
    <row r="47" ht="16.5" customHeight="1"/>
    <row r="48" ht="16.5" customHeight="1"/>
    <row r="49" spans="1:8" ht="16.5" customHeight="1">
      <c r="A49" s="504" t="s">
        <v>775</v>
      </c>
      <c r="B49" s="504"/>
      <c r="C49" s="504"/>
      <c r="D49" s="504"/>
      <c r="E49" s="504"/>
      <c r="F49" s="504"/>
      <c r="G49" s="504"/>
      <c r="H49" s="504"/>
    </row>
    <row r="50" spans="1:12" ht="16.5" customHeight="1">
      <c r="A50" s="8"/>
      <c r="B50" s="8"/>
      <c r="C50" s="17"/>
      <c r="D50" s="17"/>
      <c r="G50" s="8"/>
      <c r="H50" s="8"/>
      <c r="J50" s="396" t="s">
        <v>209</v>
      </c>
      <c r="K50" s="396"/>
      <c r="L50" s="396"/>
    </row>
    <row r="51" spans="1:14" ht="16.5" customHeight="1">
      <c r="A51" s="414" t="s">
        <v>475</v>
      </c>
      <c r="B51" s="505" t="s">
        <v>139</v>
      </c>
      <c r="C51" s="505"/>
      <c r="D51" s="505"/>
      <c r="E51" s="505"/>
      <c r="F51" s="505"/>
      <c r="G51" s="506"/>
      <c r="H51" s="456" t="s">
        <v>140</v>
      </c>
      <c r="I51" s="414"/>
      <c r="J51" s="456" t="s">
        <v>210</v>
      </c>
      <c r="K51" s="457"/>
      <c r="L51" s="457"/>
      <c r="M51" s="8"/>
      <c r="N51" s="8"/>
    </row>
    <row r="52" spans="1:14" ht="16.5" customHeight="1">
      <c r="A52" s="415"/>
      <c r="B52" s="455" t="s">
        <v>211</v>
      </c>
      <c r="C52" s="484"/>
      <c r="D52" s="483" t="s">
        <v>212</v>
      </c>
      <c r="E52" s="484"/>
      <c r="F52" s="483" t="s">
        <v>213</v>
      </c>
      <c r="G52" s="484"/>
      <c r="H52" s="433"/>
      <c r="I52" s="415"/>
      <c r="J52" s="433"/>
      <c r="K52" s="434"/>
      <c r="L52" s="434"/>
      <c r="M52" s="8"/>
      <c r="N52" s="8"/>
    </row>
    <row r="53" spans="1:14" ht="15.75" customHeight="1">
      <c r="A53" s="18"/>
      <c r="B53" s="160"/>
      <c r="C53" s="68"/>
      <c r="D53" s="59"/>
      <c r="E53" s="59"/>
      <c r="F53" s="59"/>
      <c r="G53" s="59"/>
      <c r="H53" s="59"/>
      <c r="I53" s="59"/>
      <c r="J53" s="59"/>
      <c r="K53" s="59"/>
      <c r="L53" s="59" t="s">
        <v>141</v>
      </c>
      <c r="M53" s="8"/>
      <c r="N53" s="8"/>
    </row>
    <row r="54" spans="1:14" ht="16.5" customHeight="1" hidden="1">
      <c r="A54" s="28" t="s">
        <v>214</v>
      </c>
      <c r="B54" s="27"/>
      <c r="C54" s="100">
        <v>293</v>
      </c>
      <c r="D54" s="100"/>
      <c r="E54" s="100">
        <v>65</v>
      </c>
      <c r="F54" s="100"/>
      <c r="G54" s="100">
        <v>358</v>
      </c>
      <c r="H54" s="100"/>
      <c r="I54" s="100">
        <v>287</v>
      </c>
      <c r="J54" s="100"/>
      <c r="K54" s="100"/>
      <c r="L54" s="161">
        <v>80.2</v>
      </c>
      <c r="M54" s="8"/>
      <c r="N54" s="8"/>
    </row>
    <row r="55" spans="1:14" ht="16.5" customHeight="1" hidden="1">
      <c r="A55" s="103" t="s">
        <v>273</v>
      </c>
      <c r="B55" s="162"/>
      <c r="C55" s="100">
        <v>310</v>
      </c>
      <c r="D55" s="100"/>
      <c r="E55" s="100">
        <v>65</v>
      </c>
      <c r="F55" s="100"/>
      <c r="G55" s="100">
        <v>375</v>
      </c>
      <c r="H55" s="100"/>
      <c r="I55" s="100">
        <v>311</v>
      </c>
      <c r="J55" s="100"/>
      <c r="K55" s="100"/>
      <c r="L55" s="161">
        <v>82.9</v>
      </c>
      <c r="M55" s="8"/>
      <c r="N55" s="8"/>
    </row>
    <row r="56" spans="1:14" ht="16.5" customHeight="1" hidden="1">
      <c r="A56" s="103" t="s">
        <v>484</v>
      </c>
      <c r="B56" s="162"/>
      <c r="C56" s="100">
        <v>327</v>
      </c>
      <c r="D56" s="100"/>
      <c r="E56" s="100">
        <v>62</v>
      </c>
      <c r="F56" s="100"/>
      <c r="G56" s="100">
        <v>389</v>
      </c>
      <c r="H56" s="100"/>
      <c r="I56" s="100">
        <v>315</v>
      </c>
      <c r="J56" s="100"/>
      <c r="K56" s="100"/>
      <c r="L56" s="161">
        <v>81</v>
      </c>
      <c r="M56" s="8"/>
      <c r="N56" s="8"/>
    </row>
    <row r="57" spans="1:14" ht="16.5" customHeight="1" hidden="1">
      <c r="A57" s="103" t="s">
        <v>701</v>
      </c>
      <c r="B57" s="162"/>
      <c r="C57" s="100">
        <v>340</v>
      </c>
      <c r="D57" s="100"/>
      <c r="E57" s="100">
        <v>68</v>
      </c>
      <c r="F57" s="100"/>
      <c r="G57" s="100">
        <v>408</v>
      </c>
      <c r="H57" s="100"/>
      <c r="I57" s="100">
        <v>339</v>
      </c>
      <c r="J57" s="100"/>
      <c r="K57" s="100"/>
      <c r="L57" s="161">
        <v>83.1</v>
      </c>
      <c r="M57" s="8"/>
      <c r="N57" s="8"/>
    </row>
    <row r="58" spans="1:14" ht="16.5" customHeight="1" hidden="1">
      <c r="A58" s="147" t="s">
        <v>748</v>
      </c>
      <c r="B58" s="162"/>
      <c r="C58" s="100">
        <v>374</v>
      </c>
      <c r="D58" s="100"/>
      <c r="E58" s="100">
        <v>76</v>
      </c>
      <c r="F58" s="100"/>
      <c r="G58" s="100">
        <v>450</v>
      </c>
      <c r="H58" s="100"/>
      <c r="I58" s="100">
        <v>384</v>
      </c>
      <c r="J58" s="100"/>
      <c r="K58" s="100"/>
      <c r="L58" s="161">
        <v>85.3</v>
      </c>
      <c r="M58" s="8"/>
      <c r="N58" s="8"/>
    </row>
    <row r="59" spans="1:14" ht="16.5" customHeight="1" hidden="1">
      <c r="A59" s="147" t="s">
        <v>792</v>
      </c>
      <c r="B59" s="162"/>
      <c r="C59" s="100">
        <v>400</v>
      </c>
      <c r="D59" s="100"/>
      <c r="E59" s="100">
        <v>91</v>
      </c>
      <c r="F59" s="100"/>
      <c r="G59" s="100">
        <v>491</v>
      </c>
      <c r="H59" s="100"/>
      <c r="I59" s="100">
        <v>406</v>
      </c>
      <c r="J59" s="100"/>
      <c r="K59" s="100"/>
      <c r="L59" s="161">
        <v>82.7</v>
      </c>
      <c r="M59" s="8"/>
      <c r="N59" s="8"/>
    </row>
    <row r="60" spans="1:14" ht="16.5" customHeight="1" hidden="1">
      <c r="A60" s="147" t="s">
        <v>854</v>
      </c>
      <c r="B60" s="162"/>
      <c r="C60" s="100">
        <v>414</v>
      </c>
      <c r="D60" s="100"/>
      <c r="E60" s="100">
        <v>99</v>
      </c>
      <c r="F60" s="100"/>
      <c r="G60" s="100">
        <v>513</v>
      </c>
      <c r="H60" s="100"/>
      <c r="I60" s="100">
        <v>452</v>
      </c>
      <c r="J60" s="100"/>
      <c r="K60" s="100"/>
      <c r="L60" s="161">
        <v>88.1</v>
      </c>
      <c r="M60" s="8"/>
      <c r="N60" s="8"/>
    </row>
    <row r="61" spans="1:14" ht="16.5" customHeight="1" hidden="1">
      <c r="A61" s="147" t="s">
        <v>1060</v>
      </c>
      <c r="B61" s="162"/>
      <c r="C61" s="4">
        <v>447</v>
      </c>
      <c r="D61" s="100"/>
      <c r="E61" s="4">
        <v>95</v>
      </c>
      <c r="F61" s="100"/>
      <c r="G61" s="4">
        <v>542</v>
      </c>
      <c r="H61" s="100"/>
      <c r="I61" s="4">
        <v>437</v>
      </c>
      <c r="J61" s="100"/>
      <c r="K61" s="100"/>
      <c r="L61" s="163">
        <v>80.6</v>
      </c>
      <c r="M61" s="8"/>
      <c r="N61" s="8"/>
    </row>
    <row r="62" spans="1:14" ht="16.5" customHeight="1" hidden="1">
      <c r="A62" s="147" t="s">
        <v>1125</v>
      </c>
      <c r="B62" s="162"/>
      <c r="C62" s="4">
        <v>458</v>
      </c>
      <c r="D62" s="100"/>
      <c r="E62" s="4">
        <v>92</v>
      </c>
      <c r="F62" s="100"/>
      <c r="G62" s="4">
        <v>550</v>
      </c>
      <c r="H62" s="100"/>
      <c r="I62" s="4">
        <v>454</v>
      </c>
      <c r="J62" s="100"/>
      <c r="K62" s="100"/>
      <c r="L62" s="163">
        <v>82.5</v>
      </c>
      <c r="M62" s="8"/>
      <c r="N62" s="8"/>
    </row>
    <row r="63" spans="1:14" ht="16.5" customHeight="1">
      <c r="A63" s="147" t="s">
        <v>1041</v>
      </c>
      <c r="B63" s="162"/>
      <c r="C63" s="4">
        <v>449</v>
      </c>
      <c r="D63" s="100"/>
      <c r="E63" s="4">
        <v>118</v>
      </c>
      <c r="F63" s="100"/>
      <c r="G63" s="4">
        <v>567</v>
      </c>
      <c r="H63" s="100"/>
      <c r="I63" s="4">
        <v>490</v>
      </c>
      <c r="J63" s="100"/>
      <c r="K63" s="100"/>
      <c r="L63" s="163">
        <v>86.4</v>
      </c>
      <c r="M63" s="8"/>
      <c r="N63" s="8"/>
    </row>
    <row r="64" spans="1:14" ht="16.5" customHeight="1">
      <c r="A64" s="103" t="s">
        <v>856</v>
      </c>
      <c r="B64" s="162"/>
      <c r="C64" s="4">
        <v>442</v>
      </c>
      <c r="D64" s="100"/>
      <c r="E64" s="4">
        <v>114</v>
      </c>
      <c r="F64" s="100"/>
      <c r="G64" s="4">
        <v>556</v>
      </c>
      <c r="H64" s="100"/>
      <c r="I64" s="4">
        <v>482</v>
      </c>
      <c r="J64" s="100"/>
      <c r="K64" s="100"/>
      <c r="L64" s="163">
        <v>86.7</v>
      </c>
      <c r="M64" s="8"/>
      <c r="N64" s="8"/>
    </row>
    <row r="65" spans="1:14" ht="16.5" customHeight="1">
      <c r="A65" s="103" t="s">
        <v>1062</v>
      </c>
      <c r="B65" s="162"/>
      <c r="C65" s="4">
        <v>429</v>
      </c>
      <c r="D65" s="100"/>
      <c r="E65" s="4">
        <v>108</v>
      </c>
      <c r="F65" s="100"/>
      <c r="G65" s="4">
        <v>537</v>
      </c>
      <c r="H65" s="100"/>
      <c r="I65" s="4">
        <v>475</v>
      </c>
      <c r="J65" s="100"/>
      <c r="K65" s="100"/>
      <c r="L65" s="163">
        <v>88.5</v>
      </c>
      <c r="M65" s="8"/>
      <c r="N65" s="8"/>
    </row>
    <row r="66" spans="1:14" ht="16.5" customHeight="1">
      <c r="A66" s="103" t="s">
        <v>777</v>
      </c>
      <c r="B66" s="162"/>
      <c r="C66" s="4">
        <v>422</v>
      </c>
      <c r="D66" s="100"/>
      <c r="E66" s="4">
        <v>101</v>
      </c>
      <c r="F66" s="100"/>
      <c r="G66" s="4">
        <v>523</v>
      </c>
      <c r="H66" s="100"/>
      <c r="I66" s="4">
        <v>423</v>
      </c>
      <c r="J66" s="100"/>
      <c r="K66" s="100"/>
      <c r="L66" s="163">
        <v>80.9</v>
      </c>
      <c r="M66" s="8"/>
      <c r="N66" s="8"/>
    </row>
    <row r="67" spans="1:14" ht="16.5" customHeight="1">
      <c r="A67" s="103" t="s">
        <v>529</v>
      </c>
      <c r="B67" s="162"/>
      <c r="C67" s="4">
        <v>382</v>
      </c>
      <c r="D67" s="100"/>
      <c r="E67" s="4">
        <v>93</v>
      </c>
      <c r="F67" s="100"/>
      <c r="G67" s="4">
        <v>475</v>
      </c>
      <c r="H67" s="100"/>
      <c r="I67" s="4">
        <v>388</v>
      </c>
      <c r="J67" s="100"/>
      <c r="K67" s="100"/>
      <c r="L67" s="163">
        <v>81.7</v>
      </c>
      <c r="M67" s="8"/>
      <c r="N67" s="8"/>
    </row>
    <row r="68" spans="1:14" ht="16.5" customHeight="1">
      <c r="A68" s="157"/>
      <c r="B68" s="164"/>
      <c r="C68" s="157"/>
      <c r="D68" s="157"/>
      <c r="E68" s="157"/>
      <c r="F68" s="157"/>
      <c r="G68" s="157"/>
      <c r="H68" s="157"/>
      <c r="I68" s="157"/>
      <c r="J68" s="157"/>
      <c r="K68" s="157"/>
      <c r="L68" s="165"/>
      <c r="M68" s="8"/>
      <c r="N68" s="8"/>
    </row>
    <row r="69" spans="1:8" ht="16.5" customHeight="1">
      <c r="A69" s="18" t="s">
        <v>737</v>
      </c>
      <c r="B69" s="8"/>
      <c r="C69" s="17"/>
      <c r="D69" s="17"/>
      <c r="E69" s="17"/>
      <c r="F69" s="17"/>
      <c r="G69" s="8"/>
      <c r="H69" s="8"/>
    </row>
    <row r="78" spans="7:12" ht="12.75">
      <c r="G78" s="98"/>
      <c r="H78" s="98"/>
      <c r="I78" s="98"/>
      <c r="J78" s="98"/>
      <c r="K78" s="98"/>
      <c r="L78" s="98"/>
    </row>
    <row r="79" spans="7:12" ht="12.75">
      <c r="G79" s="98"/>
      <c r="H79" s="98"/>
      <c r="I79" s="98"/>
      <c r="J79" s="98"/>
      <c r="K79" s="98"/>
      <c r="L79" s="98"/>
    </row>
    <row r="80" spans="7:12" ht="12.75">
      <c r="G80" s="98"/>
      <c r="H80" s="98"/>
      <c r="I80" s="98"/>
      <c r="J80" s="98"/>
      <c r="K80" s="98"/>
      <c r="L80" s="98"/>
    </row>
    <row r="81" spans="7:12" ht="12.75">
      <c r="G81" s="98"/>
      <c r="H81" s="98"/>
      <c r="I81" s="98"/>
      <c r="J81" s="98"/>
      <c r="K81" s="98"/>
      <c r="L81" s="98"/>
    </row>
    <row r="82" spans="7:12" ht="12.75">
      <c r="G82" s="98"/>
      <c r="H82" s="98"/>
      <c r="I82" s="98"/>
      <c r="J82" s="98"/>
      <c r="K82" s="98"/>
      <c r="L82" s="98"/>
    </row>
    <row r="83" spans="7:12" ht="12.75">
      <c r="G83" s="98"/>
      <c r="H83" s="98"/>
      <c r="I83" s="98"/>
      <c r="J83" s="166"/>
      <c r="K83" s="166"/>
      <c r="L83" s="98"/>
    </row>
    <row r="84" spans="7:12" ht="12.75">
      <c r="G84" s="98"/>
      <c r="H84" s="98"/>
      <c r="I84" s="98"/>
      <c r="J84" s="98"/>
      <c r="K84" s="98"/>
      <c r="L84" s="98"/>
    </row>
  </sheetData>
  <mergeCells count="29">
    <mergeCell ref="B13:C13"/>
    <mergeCell ref="B17:C17"/>
    <mergeCell ref="B16:C16"/>
    <mergeCell ref="B15:C15"/>
    <mergeCell ref="J9:K9"/>
    <mergeCell ref="J10:K10"/>
    <mergeCell ref="B11:C11"/>
    <mergeCell ref="B12:C12"/>
    <mergeCell ref="A3:A4"/>
    <mergeCell ref="B3:C4"/>
    <mergeCell ref="G3:I3"/>
    <mergeCell ref="D3:F3"/>
    <mergeCell ref="H51:I52"/>
    <mergeCell ref="J51:L52"/>
    <mergeCell ref="A28:A29"/>
    <mergeCell ref="B28:D28"/>
    <mergeCell ref="E28:G28"/>
    <mergeCell ref="H28:J28"/>
    <mergeCell ref="A51:A52"/>
    <mergeCell ref="B51:G51"/>
    <mergeCell ref="B52:C52"/>
    <mergeCell ref="D52:E52"/>
    <mergeCell ref="F52:G52"/>
    <mergeCell ref="B14:C14"/>
    <mergeCell ref="K28:L29"/>
    <mergeCell ref="A49:H49"/>
    <mergeCell ref="J50:L50"/>
    <mergeCell ref="B19:C19"/>
    <mergeCell ref="B18:C18"/>
  </mergeCells>
  <printOptions/>
  <pageMargins left="0.5905511811023623" right="0.5905511811023623" top="0.7874015748031497" bottom="0.984251968503937" header="0.3937007874015748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zoomScale="90" zoomScaleNormal="90" zoomScaleSheetLayoutView="100" workbookViewId="0" topLeftCell="A13">
      <selection activeCell="M57" sqref="M57"/>
    </sheetView>
  </sheetViews>
  <sheetFormatPr defaultColWidth="9.875" defaultRowHeight="12.75"/>
  <cols>
    <col min="1" max="1" width="50.00390625" style="170" customWidth="1"/>
    <col min="2" max="2" width="39.00390625" style="170" customWidth="1"/>
    <col min="3" max="3" width="26.125" style="170" customWidth="1"/>
    <col min="4" max="4" width="5.125" style="170" customWidth="1"/>
    <col min="5" max="5" width="3.25390625" style="170" customWidth="1"/>
    <col min="6" max="6" width="1.75390625" style="170" customWidth="1"/>
    <col min="7" max="7" width="3.25390625" style="170" customWidth="1"/>
    <col min="8" max="8" width="1.75390625" style="170" customWidth="1"/>
    <col min="9" max="9" width="3.25390625" style="170" customWidth="1"/>
    <col min="10" max="10" width="10.25390625" style="170" customWidth="1"/>
    <col min="11" max="16384" width="15.75390625" style="170" customWidth="1"/>
  </cols>
  <sheetData>
    <row r="1" spans="1:10" ht="14.25" customHeight="1">
      <c r="A1" s="167" t="s">
        <v>787</v>
      </c>
      <c r="B1" s="168"/>
      <c r="C1" s="168"/>
      <c r="D1" s="168"/>
      <c r="E1" s="169"/>
      <c r="F1" s="169"/>
      <c r="G1" s="169"/>
      <c r="H1" s="169"/>
      <c r="I1" s="168"/>
      <c r="J1" s="168"/>
    </row>
    <row r="2" spans="2:10" ht="14.25" customHeight="1">
      <c r="B2" s="168"/>
      <c r="C2" s="168"/>
      <c r="D2" s="35"/>
      <c r="E2" s="35"/>
      <c r="F2" s="35"/>
      <c r="G2" s="35"/>
      <c r="H2" s="35"/>
      <c r="I2" s="35"/>
      <c r="J2" s="35" t="s">
        <v>174</v>
      </c>
    </row>
    <row r="3" spans="1:10" ht="20.25" customHeight="1">
      <c r="A3" s="171" t="s">
        <v>863</v>
      </c>
      <c r="B3" s="172" t="s">
        <v>142</v>
      </c>
      <c r="C3" s="172" t="s">
        <v>864</v>
      </c>
      <c r="D3" s="512" t="s">
        <v>143</v>
      </c>
      <c r="E3" s="513"/>
      <c r="F3" s="513"/>
      <c r="G3" s="513"/>
      <c r="H3" s="513"/>
      <c r="I3" s="514"/>
      <c r="J3" s="173" t="s">
        <v>865</v>
      </c>
    </row>
    <row r="4" spans="1:10" ht="14.25" customHeight="1">
      <c r="A4" s="52"/>
      <c r="B4" s="175"/>
      <c r="C4" s="52"/>
      <c r="D4" s="52"/>
      <c r="E4" s="174"/>
      <c r="F4" s="174"/>
      <c r="G4" s="176"/>
      <c r="H4" s="174"/>
      <c r="I4" s="52"/>
      <c r="J4" s="52" t="s">
        <v>144</v>
      </c>
    </row>
    <row r="5" spans="1:10" ht="14.25" customHeight="1">
      <c r="A5" s="181" t="s">
        <v>938</v>
      </c>
      <c r="B5" s="178"/>
      <c r="C5" s="179"/>
      <c r="D5" s="179"/>
      <c r="E5" s="180"/>
      <c r="F5" s="180"/>
      <c r="G5" s="182"/>
      <c r="H5" s="180"/>
      <c r="I5" s="179"/>
      <c r="J5" s="179" t="s">
        <v>144</v>
      </c>
    </row>
    <row r="6" spans="1:10" ht="14.25" customHeight="1">
      <c r="A6" s="179" t="s">
        <v>6</v>
      </c>
      <c r="B6" s="183" t="s">
        <v>7</v>
      </c>
      <c r="C6" s="179" t="s">
        <v>8</v>
      </c>
      <c r="D6" s="179" t="s">
        <v>148</v>
      </c>
      <c r="E6" s="182" t="s">
        <v>232</v>
      </c>
      <c r="F6" s="184" t="s">
        <v>231</v>
      </c>
      <c r="G6" s="182" t="s">
        <v>232</v>
      </c>
      <c r="H6" s="180" t="s">
        <v>231</v>
      </c>
      <c r="I6" s="179">
        <v>15</v>
      </c>
      <c r="J6" s="179">
        <v>50</v>
      </c>
    </row>
    <row r="7" spans="1:10" ht="14.25" customHeight="1">
      <c r="A7" s="179" t="s">
        <v>521</v>
      </c>
      <c r="B7" s="183" t="s">
        <v>5</v>
      </c>
      <c r="C7" s="179" t="s">
        <v>239</v>
      </c>
      <c r="D7" s="179" t="s">
        <v>148</v>
      </c>
      <c r="E7" s="182" t="s">
        <v>240</v>
      </c>
      <c r="F7" s="184" t="s">
        <v>231</v>
      </c>
      <c r="G7" s="182" t="s">
        <v>232</v>
      </c>
      <c r="H7" s="180" t="s">
        <v>231</v>
      </c>
      <c r="I7" s="179">
        <v>1</v>
      </c>
      <c r="J7" s="179">
        <v>50</v>
      </c>
    </row>
    <row r="8" spans="1:10" ht="14.25" customHeight="1">
      <c r="A8" s="177" t="s">
        <v>819</v>
      </c>
      <c r="B8" s="183" t="s">
        <v>1069</v>
      </c>
      <c r="C8" s="179" t="s">
        <v>820</v>
      </c>
      <c r="D8" s="179" t="s">
        <v>148</v>
      </c>
      <c r="E8" s="182" t="s">
        <v>4</v>
      </c>
      <c r="F8" s="184" t="s">
        <v>231</v>
      </c>
      <c r="G8" s="182" t="s">
        <v>244</v>
      </c>
      <c r="H8" s="180" t="s">
        <v>231</v>
      </c>
      <c r="I8" s="179">
        <v>1</v>
      </c>
      <c r="J8" s="179">
        <v>90</v>
      </c>
    </row>
    <row r="9" spans="1:10" ht="14.25" customHeight="1">
      <c r="A9" s="186" t="s">
        <v>9</v>
      </c>
      <c r="B9" s="183"/>
      <c r="C9" s="179"/>
      <c r="D9" s="179"/>
      <c r="E9" s="180"/>
      <c r="F9" s="180"/>
      <c r="G9" s="182"/>
      <c r="H9" s="180"/>
      <c r="I9" s="179"/>
      <c r="J9" s="185"/>
    </row>
    <row r="10" spans="1:10" ht="14.25" customHeight="1">
      <c r="A10" s="179" t="s">
        <v>10</v>
      </c>
      <c r="B10" s="183" t="s">
        <v>11</v>
      </c>
      <c r="C10" s="179" t="s">
        <v>223</v>
      </c>
      <c r="D10" s="179" t="s">
        <v>148</v>
      </c>
      <c r="E10" s="182" t="s">
        <v>230</v>
      </c>
      <c r="F10" s="184" t="s">
        <v>231</v>
      </c>
      <c r="G10" s="182" t="s">
        <v>230</v>
      </c>
      <c r="H10" s="180" t="s">
        <v>231</v>
      </c>
      <c r="I10" s="179">
        <v>29</v>
      </c>
      <c r="J10" s="187">
        <v>92</v>
      </c>
    </row>
    <row r="11" spans="1:10" ht="14.25" customHeight="1">
      <c r="A11" s="179" t="s">
        <v>12</v>
      </c>
      <c r="B11" s="183" t="s">
        <v>11</v>
      </c>
      <c r="C11" s="179" t="s">
        <v>224</v>
      </c>
      <c r="D11" s="179" t="s">
        <v>148</v>
      </c>
      <c r="E11" s="180" t="s">
        <v>240</v>
      </c>
      <c r="F11" s="180" t="s">
        <v>231</v>
      </c>
      <c r="G11" s="182" t="s">
        <v>244</v>
      </c>
      <c r="H11" s="180" t="s">
        <v>231</v>
      </c>
      <c r="I11" s="179">
        <v>1</v>
      </c>
      <c r="J11" s="187">
        <v>100</v>
      </c>
    </row>
    <row r="12" spans="1:10" ht="14.25" customHeight="1">
      <c r="A12" s="181" t="s">
        <v>939</v>
      </c>
      <c r="B12" s="183"/>
      <c r="C12" s="179"/>
      <c r="D12" s="188"/>
      <c r="E12" s="189"/>
      <c r="F12" s="189"/>
      <c r="G12" s="190"/>
      <c r="H12" s="189"/>
      <c r="I12" s="188"/>
      <c r="J12" s="191"/>
    </row>
    <row r="13" spans="1:10" ht="14.25" customHeight="1">
      <c r="A13" s="179" t="s">
        <v>14</v>
      </c>
      <c r="B13" s="183" t="s">
        <v>15</v>
      </c>
      <c r="C13" s="179" t="s">
        <v>225</v>
      </c>
      <c r="D13" s="188" t="s">
        <v>148</v>
      </c>
      <c r="E13" s="189" t="s">
        <v>243</v>
      </c>
      <c r="F13" s="189" t="s">
        <v>231</v>
      </c>
      <c r="G13" s="190" t="s">
        <v>232</v>
      </c>
      <c r="H13" s="189" t="s">
        <v>231</v>
      </c>
      <c r="I13" s="188">
        <v>1</v>
      </c>
      <c r="J13" s="191">
        <v>9</v>
      </c>
    </row>
    <row r="14" spans="1:10" ht="14.25" customHeight="1">
      <c r="A14" s="177" t="s">
        <v>16</v>
      </c>
      <c r="B14" s="183" t="s">
        <v>822</v>
      </c>
      <c r="C14" s="179" t="s">
        <v>823</v>
      </c>
      <c r="D14" s="188" t="s">
        <v>148</v>
      </c>
      <c r="E14" s="189" t="s">
        <v>4</v>
      </c>
      <c r="F14" s="189" t="s">
        <v>231</v>
      </c>
      <c r="G14" s="190" t="s">
        <v>17</v>
      </c>
      <c r="H14" s="189" t="s">
        <v>231</v>
      </c>
      <c r="I14" s="188">
        <v>1</v>
      </c>
      <c r="J14" s="191">
        <v>18</v>
      </c>
    </row>
    <row r="15" spans="1:10" ht="14.25" customHeight="1">
      <c r="A15" s="177" t="s">
        <v>866</v>
      </c>
      <c r="B15" s="183" t="s">
        <v>867</v>
      </c>
      <c r="C15" s="179" t="s">
        <v>175</v>
      </c>
      <c r="D15" s="188" t="s">
        <v>148</v>
      </c>
      <c r="E15" s="189" t="s">
        <v>937</v>
      </c>
      <c r="F15" s="189"/>
      <c r="G15" s="190" t="s">
        <v>244</v>
      </c>
      <c r="H15" s="189"/>
      <c r="I15" s="188">
        <v>12</v>
      </c>
      <c r="J15" s="191">
        <v>9</v>
      </c>
    </row>
    <row r="16" spans="1:10" ht="14.25" customHeight="1">
      <c r="A16" s="186" t="s">
        <v>940</v>
      </c>
      <c r="B16" s="183"/>
      <c r="C16" s="179"/>
      <c r="D16" s="188"/>
      <c r="E16" s="190"/>
      <c r="F16" s="192"/>
      <c r="G16" s="190"/>
      <c r="H16" s="189"/>
      <c r="I16" s="188"/>
      <c r="J16" s="188"/>
    </row>
    <row r="17" spans="1:10" ht="14.25" customHeight="1">
      <c r="A17" s="179" t="s">
        <v>760</v>
      </c>
      <c r="B17" s="183" t="s">
        <v>18</v>
      </c>
      <c r="C17" s="179" t="s">
        <v>237</v>
      </c>
      <c r="D17" s="188" t="s">
        <v>148</v>
      </c>
      <c r="E17" s="190" t="s">
        <v>232</v>
      </c>
      <c r="F17" s="192" t="s">
        <v>231</v>
      </c>
      <c r="G17" s="190" t="s">
        <v>232</v>
      </c>
      <c r="H17" s="189" t="s">
        <v>231</v>
      </c>
      <c r="I17" s="188">
        <v>15</v>
      </c>
      <c r="J17" s="188">
        <v>30</v>
      </c>
    </row>
    <row r="18" spans="1:10" ht="14.25" customHeight="1">
      <c r="A18" s="179" t="s">
        <v>20</v>
      </c>
      <c r="B18" s="183" t="s">
        <v>5</v>
      </c>
      <c r="C18" s="179" t="s">
        <v>239</v>
      </c>
      <c r="D18" s="188" t="s">
        <v>148</v>
      </c>
      <c r="E18" s="190" t="s">
        <v>240</v>
      </c>
      <c r="F18" s="192" t="s">
        <v>231</v>
      </c>
      <c r="G18" s="190" t="s">
        <v>232</v>
      </c>
      <c r="H18" s="189" t="s">
        <v>231</v>
      </c>
      <c r="I18" s="188">
        <v>1</v>
      </c>
      <c r="J18" s="188">
        <v>25</v>
      </c>
    </row>
    <row r="19" spans="1:10" ht="14.25" customHeight="1">
      <c r="A19" s="179" t="s">
        <v>155</v>
      </c>
      <c r="B19" s="183" t="s">
        <v>517</v>
      </c>
      <c r="C19" s="179" t="s">
        <v>518</v>
      </c>
      <c r="D19" s="188" t="s">
        <v>148</v>
      </c>
      <c r="E19" s="190" t="s">
        <v>523</v>
      </c>
      <c r="F19" s="189" t="s">
        <v>231</v>
      </c>
      <c r="G19" s="190" t="s">
        <v>232</v>
      </c>
      <c r="H19" s="189" t="s">
        <v>231</v>
      </c>
      <c r="I19" s="188">
        <v>1</v>
      </c>
      <c r="J19" s="191">
        <v>30</v>
      </c>
    </row>
    <row r="20" spans="1:10" ht="14.25" customHeight="1">
      <c r="A20" s="177" t="s">
        <v>21</v>
      </c>
      <c r="B20" s="183" t="s">
        <v>1070</v>
      </c>
      <c r="C20" s="179" t="s">
        <v>156</v>
      </c>
      <c r="D20" s="188" t="s">
        <v>148</v>
      </c>
      <c r="E20" s="190" t="s">
        <v>22</v>
      </c>
      <c r="F20" s="192" t="s">
        <v>231</v>
      </c>
      <c r="G20" s="190" t="s">
        <v>232</v>
      </c>
      <c r="H20" s="189" t="s">
        <v>231</v>
      </c>
      <c r="I20" s="188">
        <v>1</v>
      </c>
      <c r="J20" s="191">
        <v>30</v>
      </c>
    </row>
    <row r="21" spans="1:10" ht="14.25" customHeight="1">
      <c r="A21" s="177" t="s">
        <v>19</v>
      </c>
      <c r="B21" s="183" t="s">
        <v>1069</v>
      </c>
      <c r="C21" s="179" t="s">
        <v>820</v>
      </c>
      <c r="D21" s="188" t="s">
        <v>148</v>
      </c>
      <c r="E21" s="190" t="s">
        <v>4</v>
      </c>
      <c r="F21" s="192" t="s">
        <v>231</v>
      </c>
      <c r="G21" s="190" t="s">
        <v>244</v>
      </c>
      <c r="H21" s="189" t="s">
        <v>231</v>
      </c>
      <c r="I21" s="188">
        <v>1</v>
      </c>
      <c r="J21" s="188">
        <v>20</v>
      </c>
    </row>
    <row r="22" spans="1:10" ht="14.25" customHeight="1">
      <c r="A22" s="177" t="s">
        <v>821</v>
      </c>
      <c r="B22" s="183" t="s">
        <v>822</v>
      </c>
      <c r="C22" s="179" t="s">
        <v>823</v>
      </c>
      <c r="D22" s="188" t="s">
        <v>148</v>
      </c>
      <c r="E22" s="190" t="s">
        <v>4</v>
      </c>
      <c r="F22" s="189" t="s">
        <v>231</v>
      </c>
      <c r="G22" s="190" t="s">
        <v>17</v>
      </c>
      <c r="H22" s="189" t="s">
        <v>231</v>
      </c>
      <c r="I22" s="188">
        <v>1</v>
      </c>
      <c r="J22" s="191">
        <v>25</v>
      </c>
    </row>
    <row r="23" spans="1:10" ht="14.25" customHeight="1">
      <c r="A23" s="177" t="s">
        <v>824</v>
      </c>
      <c r="B23" s="183" t="s">
        <v>868</v>
      </c>
      <c r="C23" s="179" t="s">
        <v>825</v>
      </c>
      <c r="D23" s="188" t="s">
        <v>148</v>
      </c>
      <c r="E23" s="190" t="s">
        <v>937</v>
      </c>
      <c r="F23" s="189" t="s">
        <v>231</v>
      </c>
      <c r="G23" s="190" t="s">
        <v>232</v>
      </c>
      <c r="H23" s="189" t="s">
        <v>231</v>
      </c>
      <c r="I23" s="188">
        <v>1</v>
      </c>
      <c r="J23" s="191">
        <v>15</v>
      </c>
    </row>
    <row r="24" spans="1:10" ht="14.25" customHeight="1">
      <c r="A24" s="177" t="s">
        <v>157</v>
      </c>
      <c r="B24" s="183" t="s">
        <v>158</v>
      </c>
      <c r="C24" s="179" t="s">
        <v>159</v>
      </c>
      <c r="D24" s="188" t="s">
        <v>148</v>
      </c>
      <c r="E24" s="190" t="s">
        <v>946</v>
      </c>
      <c r="F24" s="189" t="s">
        <v>231</v>
      </c>
      <c r="G24" s="190" t="s">
        <v>349</v>
      </c>
      <c r="H24" s="189" t="s">
        <v>231</v>
      </c>
      <c r="I24" s="188">
        <v>28</v>
      </c>
      <c r="J24" s="191">
        <v>15</v>
      </c>
    </row>
    <row r="25" spans="1:10" ht="14.25" customHeight="1">
      <c r="A25" s="177" t="s">
        <v>1071</v>
      </c>
      <c r="B25" s="183" t="s">
        <v>1070</v>
      </c>
      <c r="C25" s="193" t="s">
        <v>1072</v>
      </c>
      <c r="D25" s="188" t="s">
        <v>148</v>
      </c>
      <c r="E25" s="190" t="s">
        <v>1073</v>
      </c>
      <c r="F25" s="189" t="s">
        <v>231</v>
      </c>
      <c r="G25" s="190" t="s">
        <v>232</v>
      </c>
      <c r="H25" s="189" t="s">
        <v>231</v>
      </c>
      <c r="I25" s="188">
        <v>1</v>
      </c>
      <c r="J25" s="191">
        <v>9</v>
      </c>
    </row>
    <row r="26" spans="1:10" ht="14.25" customHeight="1">
      <c r="A26" s="177" t="s">
        <v>160</v>
      </c>
      <c r="B26" s="183" t="s">
        <v>161</v>
      </c>
      <c r="C26" s="193" t="s">
        <v>162</v>
      </c>
      <c r="D26" s="188" t="s">
        <v>148</v>
      </c>
      <c r="E26" s="190" t="s">
        <v>946</v>
      </c>
      <c r="F26" s="189" t="s">
        <v>163</v>
      </c>
      <c r="G26" s="190" t="s">
        <v>349</v>
      </c>
      <c r="H26" s="189" t="s">
        <v>163</v>
      </c>
      <c r="I26" s="188">
        <v>28</v>
      </c>
      <c r="J26" s="191">
        <v>10</v>
      </c>
    </row>
    <row r="27" spans="1:10" ht="14.25" customHeight="1">
      <c r="A27" s="181" t="s">
        <v>941</v>
      </c>
      <c r="B27" s="183"/>
      <c r="C27" s="179"/>
      <c r="D27" s="188"/>
      <c r="E27" s="189"/>
      <c r="F27" s="189"/>
      <c r="G27" s="190"/>
      <c r="H27" s="189"/>
      <c r="I27" s="188"/>
      <c r="J27" s="191"/>
    </row>
    <row r="28" spans="1:10" ht="14.25" customHeight="1">
      <c r="A28" s="179" t="s">
        <v>1074</v>
      </c>
      <c r="B28" s="183" t="s">
        <v>11</v>
      </c>
      <c r="C28" s="179" t="s">
        <v>223</v>
      </c>
      <c r="D28" s="188" t="s">
        <v>148</v>
      </c>
      <c r="E28" s="190" t="s">
        <v>243</v>
      </c>
      <c r="F28" s="189" t="s">
        <v>231</v>
      </c>
      <c r="G28" s="190" t="s">
        <v>13</v>
      </c>
      <c r="H28" s="189" t="s">
        <v>231</v>
      </c>
      <c r="I28" s="188">
        <v>1</v>
      </c>
      <c r="J28" s="191">
        <v>14</v>
      </c>
    </row>
    <row r="29" spans="1:10" ht="14.25" customHeight="1">
      <c r="A29" s="179" t="s">
        <v>1076</v>
      </c>
      <c r="B29" s="183" t="s">
        <v>11</v>
      </c>
      <c r="C29" s="179" t="s">
        <v>224</v>
      </c>
      <c r="D29" s="188" t="s">
        <v>148</v>
      </c>
      <c r="E29" s="190" t="s">
        <v>243</v>
      </c>
      <c r="F29" s="189" t="s">
        <v>231</v>
      </c>
      <c r="G29" s="190" t="s">
        <v>13</v>
      </c>
      <c r="H29" s="189" t="s">
        <v>231</v>
      </c>
      <c r="I29" s="188">
        <v>1</v>
      </c>
      <c r="J29" s="191">
        <v>15</v>
      </c>
    </row>
    <row r="30" spans="1:10" ht="14.25" customHeight="1">
      <c r="A30" s="196" t="s">
        <v>942</v>
      </c>
      <c r="B30" s="195"/>
      <c r="C30" s="194"/>
      <c r="D30" s="194"/>
      <c r="E30" s="194"/>
      <c r="F30" s="194"/>
      <c r="G30" s="197"/>
      <c r="H30" s="194"/>
      <c r="I30" s="198"/>
      <c r="J30" s="194"/>
    </row>
    <row r="31" spans="1:10" ht="14.25" customHeight="1">
      <c r="A31" s="179" t="s">
        <v>150</v>
      </c>
      <c r="B31" s="183" t="s">
        <v>24</v>
      </c>
      <c r="C31" s="179" t="s">
        <v>25</v>
      </c>
      <c r="D31" s="179" t="s">
        <v>148</v>
      </c>
      <c r="E31" s="182" t="s">
        <v>232</v>
      </c>
      <c r="F31" s="184" t="s">
        <v>231</v>
      </c>
      <c r="G31" s="182" t="s">
        <v>232</v>
      </c>
      <c r="H31" s="180" t="s">
        <v>231</v>
      </c>
      <c r="I31" s="179">
        <v>15</v>
      </c>
      <c r="J31" s="187" t="s">
        <v>519</v>
      </c>
    </row>
    <row r="32" spans="1:10" ht="14.25" customHeight="1">
      <c r="A32" s="179" t="s">
        <v>522</v>
      </c>
      <c r="B32" s="183" t="s">
        <v>26</v>
      </c>
      <c r="C32" s="179" t="s">
        <v>27</v>
      </c>
      <c r="D32" s="179" t="s">
        <v>148</v>
      </c>
      <c r="E32" s="182" t="s">
        <v>232</v>
      </c>
      <c r="F32" s="184" t="s">
        <v>231</v>
      </c>
      <c r="G32" s="182" t="s">
        <v>240</v>
      </c>
      <c r="H32" s="180" t="s">
        <v>231</v>
      </c>
      <c r="I32" s="179">
        <v>1</v>
      </c>
      <c r="J32" s="187" t="s">
        <v>519</v>
      </c>
    </row>
    <row r="33" spans="1:10" ht="14.25" customHeight="1">
      <c r="A33" s="179" t="s">
        <v>28</v>
      </c>
      <c r="B33" s="183" t="s">
        <v>5</v>
      </c>
      <c r="C33" s="179" t="s">
        <v>239</v>
      </c>
      <c r="D33" s="179" t="s">
        <v>148</v>
      </c>
      <c r="E33" s="182" t="s">
        <v>240</v>
      </c>
      <c r="F33" s="184" t="s">
        <v>231</v>
      </c>
      <c r="G33" s="182" t="s">
        <v>232</v>
      </c>
      <c r="H33" s="180" t="s">
        <v>231</v>
      </c>
      <c r="I33" s="179">
        <v>1</v>
      </c>
      <c r="J33" s="187" t="s">
        <v>519</v>
      </c>
    </row>
    <row r="34" spans="1:10" ht="14.25" customHeight="1">
      <c r="A34" s="179" t="s">
        <v>153</v>
      </c>
      <c r="B34" s="199" t="s">
        <v>700</v>
      </c>
      <c r="C34" s="179" t="s">
        <v>165</v>
      </c>
      <c r="D34" s="179" t="s">
        <v>148</v>
      </c>
      <c r="E34" s="182" t="s">
        <v>238</v>
      </c>
      <c r="F34" s="180" t="s">
        <v>231</v>
      </c>
      <c r="G34" s="182" t="s">
        <v>232</v>
      </c>
      <c r="H34" s="180" t="s">
        <v>231</v>
      </c>
      <c r="I34" s="179">
        <v>1</v>
      </c>
      <c r="J34" s="187" t="s">
        <v>519</v>
      </c>
    </row>
    <row r="35" spans="1:10" ht="14.25" customHeight="1">
      <c r="A35" s="179" t="s">
        <v>151</v>
      </c>
      <c r="B35" s="183" t="s">
        <v>337</v>
      </c>
      <c r="C35" s="179" t="s">
        <v>222</v>
      </c>
      <c r="D35" s="179" t="s">
        <v>148</v>
      </c>
      <c r="E35" s="182" t="s">
        <v>238</v>
      </c>
      <c r="F35" s="180" t="s">
        <v>231</v>
      </c>
      <c r="G35" s="182" t="s">
        <v>232</v>
      </c>
      <c r="H35" s="180" t="s">
        <v>231</v>
      </c>
      <c r="I35" s="179">
        <v>1</v>
      </c>
      <c r="J35" s="187" t="s">
        <v>519</v>
      </c>
    </row>
    <row r="36" spans="1:10" ht="14.25" customHeight="1">
      <c r="A36" s="179" t="s">
        <v>152</v>
      </c>
      <c r="B36" s="183" t="s">
        <v>337</v>
      </c>
      <c r="C36" s="193" t="s">
        <v>1072</v>
      </c>
      <c r="D36" s="179" t="s">
        <v>148</v>
      </c>
      <c r="E36" s="182" t="s">
        <v>1077</v>
      </c>
      <c r="F36" s="180" t="s">
        <v>231</v>
      </c>
      <c r="G36" s="182" t="s">
        <v>232</v>
      </c>
      <c r="H36" s="180" t="s">
        <v>231</v>
      </c>
      <c r="I36" s="179">
        <v>1</v>
      </c>
      <c r="J36" s="187" t="s">
        <v>519</v>
      </c>
    </row>
    <row r="37" spans="1:10" ht="14.25" customHeight="1">
      <c r="A37" s="179" t="s">
        <v>164</v>
      </c>
      <c r="B37" s="183" t="s">
        <v>517</v>
      </c>
      <c r="C37" s="179" t="s">
        <v>518</v>
      </c>
      <c r="D37" s="179" t="s">
        <v>148</v>
      </c>
      <c r="E37" s="182" t="s">
        <v>523</v>
      </c>
      <c r="F37" s="180" t="s">
        <v>231</v>
      </c>
      <c r="G37" s="182" t="s">
        <v>232</v>
      </c>
      <c r="H37" s="180" t="s">
        <v>231</v>
      </c>
      <c r="I37" s="179">
        <v>1</v>
      </c>
      <c r="J37" s="187" t="s">
        <v>519</v>
      </c>
    </row>
    <row r="38" spans="1:10" ht="14.25" customHeight="1">
      <c r="A38" s="186" t="s">
        <v>166</v>
      </c>
      <c r="B38" s="183"/>
      <c r="C38" s="193"/>
      <c r="D38" s="179"/>
      <c r="E38" s="182"/>
      <c r="F38" s="180"/>
      <c r="G38" s="182"/>
      <c r="H38" s="180"/>
      <c r="I38" s="179"/>
      <c r="J38" s="187"/>
    </row>
    <row r="39" spans="1:10" ht="14.25" customHeight="1">
      <c r="A39" s="179" t="s">
        <v>167</v>
      </c>
      <c r="B39" s="183" t="s">
        <v>168</v>
      </c>
      <c r="C39" s="193" t="s">
        <v>165</v>
      </c>
      <c r="D39" s="179" t="s">
        <v>148</v>
      </c>
      <c r="E39" s="182" t="s">
        <v>946</v>
      </c>
      <c r="F39" s="180" t="s">
        <v>163</v>
      </c>
      <c r="G39" s="182" t="s">
        <v>349</v>
      </c>
      <c r="H39" s="180" t="s">
        <v>163</v>
      </c>
      <c r="I39" s="179">
        <v>1</v>
      </c>
      <c r="J39" s="187" t="s">
        <v>519</v>
      </c>
    </row>
    <row r="40" spans="1:10" ht="14.25" customHeight="1">
      <c r="A40" s="186" t="s">
        <v>1067</v>
      </c>
      <c r="B40" s="195"/>
      <c r="C40" s="194"/>
      <c r="D40" s="194"/>
      <c r="E40" s="194"/>
      <c r="F40" s="194"/>
      <c r="G40" s="197"/>
      <c r="H40" s="194"/>
      <c r="I40" s="198"/>
      <c r="J40" s="194"/>
    </row>
    <row r="41" spans="1:10" ht="14.25" customHeight="1">
      <c r="A41" s="177" t="s">
        <v>145</v>
      </c>
      <c r="B41" s="183" t="s">
        <v>337</v>
      </c>
      <c r="C41" s="200" t="s">
        <v>849</v>
      </c>
      <c r="D41" s="182" t="s">
        <v>850</v>
      </c>
      <c r="E41" s="182" t="s">
        <v>851</v>
      </c>
      <c r="F41" s="182" t="s">
        <v>852</v>
      </c>
      <c r="G41" s="182" t="s">
        <v>853</v>
      </c>
      <c r="H41" s="179" t="s">
        <v>852</v>
      </c>
      <c r="I41" s="179">
        <v>26</v>
      </c>
      <c r="J41" s="194">
        <v>50</v>
      </c>
    </row>
    <row r="42" spans="1:10" ht="14.25" customHeight="1">
      <c r="A42" s="177" t="s">
        <v>1078</v>
      </c>
      <c r="B42" s="201" t="s">
        <v>1080</v>
      </c>
      <c r="C42" s="200" t="s">
        <v>869</v>
      </c>
      <c r="D42" s="182" t="s">
        <v>850</v>
      </c>
      <c r="E42" s="182" t="s">
        <v>31</v>
      </c>
      <c r="F42" s="182" t="s">
        <v>852</v>
      </c>
      <c r="G42" s="182" t="s">
        <v>32</v>
      </c>
      <c r="H42" s="179" t="s">
        <v>852</v>
      </c>
      <c r="I42" s="179">
        <v>1</v>
      </c>
      <c r="J42" s="187" t="s">
        <v>33</v>
      </c>
    </row>
    <row r="43" spans="1:10" ht="14.25" customHeight="1">
      <c r="A43" s="179" t="s">
        <v>149</v>
      </c>
      <c r="B43" s="183" t="s">
        <v>337</v>
      </c>
      <c r="C43" s="179" t="s">
        <v>147</v>
      </c>
      <c r="D43" s="179" t="s">
        <v>146</v>
      </c>
      <c r="E43" s="182" t="s">
        <v>233</v>
      </c>
      <c r="F43" s="184" t="s">
        <v>228</v>
      </c>
      <c r="G43" s="182" t="s">
        <v>234</v>
      </c>
      <c r="H43" s="180" t="s">
        <v>228</v>
      </c>
      <c r="I43" s="179">
        <v>18</v>
      </c>
      <c r="J43" s="187" t="s">
        <v>520</v>
      </c>
    </row>
    <row r="44" spans="1:10" ht="14.25" customHeight="1" hidden="1">
      <c r="A44" s="179" t="s">
        <v>29</v>
      </c>
      <c r="B44" s="183" t="s">
        <v>934</v>
      </c>
      <c r="C44" s="179" t="s">
        <v>30</v>
      </c>
      <c r="D44" s="179" t="s">
        <v>146</v>
      </c>
      <c r="E44" s="182" t="s">
        <v>241</v>
      </c>
      <c r="F44" s="180" t="s">
        <v>228</v>
      </c>
      <c r="G44" s="182" t="s">
        <v>242</v>
      </c>
      <c r="H44" s="180" t="s">
        <v>228</v>
      </c>
      <c r="I44" s="179">
        <v>1</v>
      </c>
      <c r="J44" s="187" t="s">
        <v>520</v>
      </c>
    </row>
    <row r="45" spans="1:10" ht="14.25" customHeight="1">
      <c r="A45" s="177" t="s">
        <v>1079</v>
      </c>
      <c r="B45" s="201" t="s">
        <v>1080</v>
      </c>
      <c r="C45" s="200" t="s">
        <v>1081</v>
      </c>
      <c r="D45" s="179" t="s">
        <v>148</v>
      </c>
      <c r="E45" s="182" t="s">
        <v>4</v>
      </c>
      <c r="F45" s="180" t="s">
        <v>231</v>
      </c>
      <c r="G45" s="182" t="s">
        <v>1082</v>
      </c>
      <c r="H45" s="180" t="s">
        <v>231</v>
      </c>
      <c r="I45" s="179">
        <v>1</v>
      </c>
      <c r="J45" s="187"/>
    </row>
    <row r="46" spans="1:10" ht="14.25" customHeight="1">
      <c r="A46" s="186" t="s">
        <v>1001</v>
      </c>
      <c r="B46" s="183"/>
      <c r="C46" s="179"/>
      <c r="D46" s="179"/>
      <c r="E46" s="180"/>
      <c r="F46" s="180"/>
      <c r="G46" s="182"/>
      <c r="H46" s="180"/>
      <c r="I46" s="179"/>
      <c r="J46" s="179" t="s">
        <v>144</v>
      </c>
    </row>
    <row r="47" spans="1:10" ht="14.25" customHeight="1">
      <c r="A47" s="202" t="s">
        <v>1</v>
      </c>
      <c r="B47" s="203" t="s">
        <v>875</v>
      </c>
      <c r="C47" s="204" t="s">
        <v>876</v>
      </c>
      <c r="D47" s="179" t="s">
        <v>146</v>
      </c>
      <c r="E47" s="182" t="s">
        <v>259</v>
      </c>
      <c r="F47" s="180" t="s">
        <v>228</v>
      </c>
      <c r="G47" s="182" t="s">
        <v>242</v>
      </c>
      <c r="H47" s="180" t="s">
        <v>228</v>
      </c>
      <c r="I47" s="179">
        <v>20</v>
      </c>
      <c r="J47" s="179">
        <v>80</v>
      </c>
    </row>
    <row r="48" spans="1:10" ht="14.25" customHeight="1">
      <c r="A48" s="202" t="s">
        <v>1002</v>
      </c>
      <c r="B48" s="203" t="s">
        <v>870</v>
      </c>
      <c r="C48" s="204" t="s">
        <v>871</v>
      </c>
      <c r="D48" s="179" t="s">
        <v>146</v>
      </c>
      <c r="E48" s="182" t="s">
        <v>245</v>
      </c>
      <c r="F48" s="180" t="s">
        <v>228</v>
      </c>
      <c r="G48" s="182" t="s">
        <v>242</v>
      </c>
      <c r="H48" s="180" t="s">
        <v>228</v>
      </c>
      <c r="I48" s="179">
        <v>1</v>
      </c>
      <c r="J48" s="179">
        <v>25</v>
      </c>
    </row>
    <row r="49" spans="1:10" ht="14.25" customHeight="1">
      <c r="A49" s="202" t="s">
        <v>1003</v>
      </c>
      <c r="B49" s="203" t="s">
        <v>877</v>
      </c>
      <c r="C49" s="204" t="s">
        <v>878</v>
      </c>
      <c r="D49" s="179" t="s">
        <v>146</v>
      </c>
      <c r="E49" s="182" t="s">
        <v>261</v>
      </c>
      <c r="F49" s="180" t="s">
        <v>228</v>
      </c>
      <c r="G49" s="182" t="s">
        <v>242</v>
      </c>
      <c r="H49" s="180" t="s">
        <v>228</v>
      </c>
      <c r="I49" s="179">
        <v>1</v>
      </c>
      <c r="J49" s="179">
        <v>52</v>
      </c>
    </row>
    <row r="50" spans="1:10" ht="14.25" customHeight="1">
      <c r="A50" s="202" t="s">
        <v>0</v>
      </c>
      <c r="B50" s="205" t="s">
        <v>338</v>
      </c>
      <c r="C50" s="204" t="s">
        <v>872</v>
      </c>
      <c r="D50" s="179" t="s">
        <v>146</v>
      </c>
      <c r="E50" s="182" t="s">
        <v>246</v>
      </c>
      <c r="F50" s="180" t="s">
        <v>228</v>
      </c>
      <c r="G50" s="182" t="s">
        <v>242</v>
      </c>
      <c r="H50" s="180" t="s">
        <v>228</v>
      </c>
      <c r="I50" s="179">
        <v>8</v>
      </c>
      <c r="J50" s="179">
        <v>30</v>
      </c>
    </row>
    <row r="51" spans="1:10" ht="14.25" customHeight="1" hidden="1">
      <c r="A51" s="202" t="s">
        <v>3</v>
      </c>
      <c r="B51" s="203" t="s">
        <v>879</v>
      </c>
      <c r="C51" s="204" t="s">
        <v>880</v>
      </c>
      <c r="D51" s="179" t="s">
        <v>148</v>
      </c>
      <c r="E51" s="182" t="s">
        <v>262</v>
      </c>
      <c r="F51" s="180" t="s">
        <v>231</v>
      </c>
      <c r="G51" s="182" t="s">
        <v>232</v>
      </c>
      <c r="H51" s="180" t="s">
        <v>231</v>
      </c>
      <c r="I51" s="179">
        <v>1</v>
      </c>
      <c r="J51" s="179">
        <v>10</v>
      </c>
    </row>
    <row r="52" spans="1:10" ht="14.25" customHeight="1">
      <c r="A52" s="202" t="s">
        <v>170</v>
      </c>
      <c r="B52" s="205" t="s">
        <v>339</v>
      </c>
      <c r="C52" s="204" t="s">
        <v>930</v>
      </c>
      <c r="D52" s="179" t="s">
        <v>148</v>
      </c>
      <c r="E52" s="182" t="s">
        <v>230</v>
      </c>
      <c r="F52" s="180" t="s">
        <v>231</v>
      </c>
      <c r="G52" s="182" t="s">
        <v>262</v>
      </c>
      <c r="H52" s="180" t="s">
        <v>231</v>
      </c>
      <c r="I52" s="179">
        <v>1</v>
      </c>
      <c r="J52" s="179">
        <v>25</v>
      </c>
    </row>
    <row r="53" spans="1:10" ht="14.25" customHeight="1">
      <c r="A53" s="202" t="s">
        <v>169</v>
      </c>
      <c r="B53" s="203" t="s">
        <v>873</v>
      </c>
      <c r="C53" s="204" t="s">
        <v>874</v>
      </c>
      <c r="D53" s="179" t="s">
        <v>148</v>
      </c>
      <c r="E53" s="182" t="s">
        <v>4</v>
      </c>
      <c r="F53" s="180" t="s">
        <v>231</v>
      </c>
      <c r="G53" s="182" t="s">
        <v>232</v>
      </c>
      <c r="H53" s="180" t="s">
        <v>231</v>
      </c>
      <c r="I53" s="179">
        <v>1</v>
      </c>
      <c r="J53" s="179">
        <v>35</v>
      </c>
    </row>
    <row r="54" spans="1:10" ht="14.25" customHeight="1">
      <c r="A54" s="202" t="s">
        <v>1004</v>
      </c>
      <c r="B54" s="203" t="s">
        <v>881</v>
      </c>
      <c r="C54" s="204" t="s">
        <v>882</v>
      </c>
      <c r="D54" s="179" t="s">
        <v>148</v>
      </c>
      <c r="E54" s="182" t="s">
        <v>4</v>
      </c>
      <c r="F54" s="180" t="s">
        <v>231</v>
      </c>
      <c r="G54" s="182" t="s">
        <v>232</v>
      </c>
      <c r="H54" s="180" t="s">
        <v>231</v>
      </c>
      <c r="I54" s="179">
        <v>1</v>
      </c>
      <c r="J54" s="179">
        <v>19</v>
      </c>
    </row>
    <row r="55" spans="1:10" ht="14.25" customHeight="1">
      <c r="A55" s="202" t="s">
        <v>340</v>
      </c>
      <c r="B55" s="203" t="s">
        <v>931</v>
      </c>
      <c r="C55" s="204" t="s">
        <v>932</v>
      </c>
      <c r="D55" s="179" t="s">
        <v>148</v>
      </c>
      <c r="E55" s="182" t="s">
        <v>4</v>
      </c>
      <c r="F55" s="180" t="s">
        <v>231</v>
      </c>
      <c r="G55" s="182" t="s">
        <v>232</v>
      </c>
      <c r="H55" s="180" t="s">
        <v>231</v>
      </c>
      <c r="I55" s="179">
        <v>1</v>
      </c>
      <c r="J55" s="187" t="s">
        <v>519</v>
      </c>
    </row>
    <row r="56" spans="1:10" ht="14.25" customHeight="1">
      <c r="A56" s="202" t="s">
        <v>171</v>
      </c>
      <c r="B56" s="203" t="s">
        <v>931</v>
      </c>
      <c r="C56" s="204" t="s">
        <v>932</v>
      </c>
      <c r="D56" s="179" t="s">
        <v>148</v>
      </c>
      <c r="E56" s="182" t="s">
        <v>4</v>
      </c>
      <c r="F56" s="180" t="s">
        <v>231</v>
      </c>
      <c r="G56" s="182" t="s">
        <v>34</v>
      </c>
      <c r="H56" s="180" t="s">
        <v>231</v>
      </c>
      <c r="I56" s="179">
        <v>1</v>
      </c>
      <c r="J56" s="187">
        <v>6</v>
      </c>
    </row>
    <row r="57" spans="1:10" ht="14.25" customHeight="1">
      <c r="A57" s="202" t="s">
        <v>172</v>
      </c>
      <c r="B57" s="203" t="s">
        <v>933</v>
      </c>
      <c r="C57" s="204" t="s">
        <v>173</v>
      </c>
      <c r="D57" s="179" t="s">
        <v>148</v>
      </c>
      <c r="E57" s="182" t="s">
        <v>937</v>
      </c>
      <c r="F57" s="180" t="s">
        <v>231</v>
      </c>
      <c r="G57" s="182" t="s">
        <v>243</v>
      </c>
      <c r="H57" s="180" t="s">
        <v>231</v>
      </c>
      <c r="I57" s="179">
        <v>1</v>
      </c>
      <c r="J57" s="187">
        <v>4</v>
      </c>
    </row>
    <row r="58" spans="1:10" ht="14.25" customHeight="1">
      <c r="A58" s="202" t="s">
        <v>341</v>
      </c>
      <c r="B58" s="183" t="s">
        <v>342</v>
      </c>
      <c r="C58" s="204" t="s">
        <v>343</v>
      </c>
      <c r="D58" s="179" t="s">
        <v>148</v>
      </c>
      <c r="E58" s="182" t="s">
        <v>1062</v>
      </c>
      <c r="F58" s="180" t="s">
        <v>231</v>
      </c>
      <c r="G58" s="182" t="s">
        <v>344</v>
      </c>
      <c r="H58" s="180" t="s">
        <v>231</v>
      </c>
      <c r="I58" s="179">
        <v>1</v>
      </c>
      <c r="J58" s="187" t="s">
        <v>335</v>
      </c>
    </row>
    <row r="59" spans="1:10" ht="14.25" customHeight="1">
      <c r="A59" s="202" t="s">
        <v>345</v>
      </c>
      <c r="B59" s="183" t="s">
        <v>342</v>
      </c>
      <c r="C59" s="204" t="s">
        <v>343</v>
      </c>
      <c r="D59" s="179" t="s">
        <v>148</v>
      </c>
      <c r="E59" s="182" t="s">
        <v>1062</v>
      </c>
      <c r="F59" s="180" t="s">
        <v>231</v>
      </c>
      <c r="G59" s="182" t="s">
        <v>344</v>
      </c>
      <c r="H59" s="180" t="s">
        <v>231</v>
      </c>
      <c r="I59" s="179">
        <v>1</v>
      </c>
      <c r="J59" s="187">
        <v>4</v>
      </c>
    </row>
    <row r="60" spans="1:10" ht="14.25" customHeight="1">
      <c r="A60" s="186" t="s">
        <v>1068</v>
      </c>
      <c r="B60" s="183"/>
      <c r="C60" s="179"/>
      <c r="D60" s="179"/>
      <c r="E60" s="180"/>
      <c r="F60" s="180"/>
      <c r="G60" s="182"/>
      <c r="H60" s="180"/>
      <c r="I60" s="179"/>
      <c r="J60" s="179" t="s">
        <v>144</v>
      </c>
    </row>
    <row r="61" spans="1:10" ht="14.25" customHeight="1" hidden="1">
      <c r="A61" s="179" t="s">
        <v>195</v>
      </c>
      <c r="B61" s="183" t="s">
        <v>23</v>
      </c>
      <c r="C61" s="179" t="s">
        <v>247</v>
      </c>
      <c r="D61" s="179" t="s">
        <v>146</v>
      </c>
      <c r="E61" s="180" t="s">
        <v>248</v>
      </c>
      <c r="F61" s="180" t="s">
        <v>228</v>
      </c>
      <c r="G61" s="182" t="s">
        <v>249</v>
      </c>
      <c r="H61" s="180" t="s">
        <v>228</v>
      </c>
      <c r="I61" s="179">
        <v>1</v>
      </c>
      <c r="J61" s="179" t="s">
        <v>220</v>
      </c>
    </row>
    <row r="62" spans="1:10" ht="14.25" customHeight="1">
      <c r="A62" s="179" t="s">
        <v>203</v>
      </c>
      <c r="B62" s="183" t="s">
        <v>221</v>
      </c>
      <c r="C62" s="179" t="s">
        <v>265</v>
      </c>
      <c r="D62" s="179" t="s">
        <v>146</v>
      </c>
      <c r="E62" s="182" t="s">
        <v>266</v>
      </c>
      <c r="F62" s="180" t="s">
        <v>228</v>
      </c>
      <c r="G62" s="182" t="s">
        <v>267</v>
      </c>
      <c r="H62" s="180" t="s">
        <v>228</v>
      </c>
      <c r="I62" s="179">
        <v>30</v>
      </c>
      <c r="J62" s="179">
        <v>105</v>
      </c>
    </row>
    <row r="63" spans="1:10" ht="14.25" customHeight="1">
      <c r="A63" s="179" t="s">
        <v>204</v>
      </c>
      <c r="B63" s="183" t="s">
        <v>36</v>
      </c>
      <c r="C63" s="179" t="s">
        <v>268</v>
      </c>
      <c r="D63" s="179" t="s">
        <v>146</v>
      </c>
      <c r="E63" s="182" t="s">
        <v>266</v>
      </c>
      <c r="F63" s="180" t="s">
        <v>228</v>
      </c>
      <c r="G63" s="182" t="s">
        <v>267</v>
      </c>
      <c r="H63" s="180" t="s">
        <v>228</v>
      </c>
      <c r="I63" s="179">
        <v>30</v>
      </c>
      <c r="J63" s="179">
        <v>60</v>
      </c>
    </row>
    <row r="64" spans="1:10" ht="14.25" customHeight="1">
      <c r="A64" s="179" t="s">
        <v>528</v>
      </c>
      <c r="B64" s="208" t="s">
        <v>40</v>
      </c>
      <c r="C64" s="179" t="s">
        <v>1084</v>
      </c>
      <c r="D64" s="179" t="s">
        <v>146</v>
      </c>
      <c r="E64" s="182" t="s">
        <v>266</v>
      </c>
      <c r="F64" s="180" t="s">
        <v>228</v>
      </c>
      <c r="G64" s="182" t="s">
        <v>267</v>
      </c>
      <c r="H64" s="180" t="s">
        <v>228</v>
      </c>
      <c r="I64" s="179">
        <v>30</v>
      </c>
      <c r="J64" s="179">
        <v>80</v>
      </c>
    </row>
    <row r="65" spans="1:11" ht="14.25" customHeight="1">
      <c r="A65" s="179" t="s">
        <v>196</v>
      </c>
      <c r="B65" s="201" t="s">
        <v>1080</v>
      </c>
      <c r="C65" s="179" t="s">
        <v>35</v>
      </c>
      <c r="D65" s="179" t="s">
        <v>146</v>
      </c>
      <c r="E65" s="182" t="s">
        <v>250</v>
      </c>
      <c r="F65" s="180" t="s">
        <v>228</v>
      </c>
      <c r="G65" s="182" t="s">
        <v>242</v>
      </c>
      <c r="H65" s="180" t="s">
        <v>228</v>
      </c>
      <c r="I65" s="179">
        <v>1</v>
      </c>
      <c r="J65" s="187" t="s">
        <v>520</v>
      </c>
      <c r="K65" s="206"/>
    </row>
    <row r="66" spans="1:11" ht="14.25" customHeight="1">
      <c r="A66" s="179" t="s">
        <v>1083</v>
      </c>
      <c r="B66" s="208" t="s">
        <v>875</v>
      </c>
      <c r="C66" s="179" t="s">
        <v>258</v>
      </c>
      <c r="D66" s="179" t="s">
        <v>146</v>
      </c>
      <c r="E66" s="182" t="s">
        <v>259</v>
      </c>
      <c r="F66" s="180" t="s">
        <v>228</v>
      </c>
      <c r="G66" s="182" t="s">
        <v>242</v>
      </c>
      <c r="H66" s="180" t="s">
        <v>228</v>
      </c>
      <c r="I66" s="179">
        <v>20</v>
      </c>
      <c r="J66" s="187">
        <v>80</v>
      </c>
      <c r="K66" s="206"/>
    </row>
    <row r="67" spans="1:11" ht="14.25" customHeight="1">
      <c r="A67" s="179" t="s">
        <v>197</v>
      </c>
      <c r="B67" s="201" t="s">
        <v>1080</v>
      </c>
      <c r="C67" s="179" t="s">
        <v>524</v>
      </c>
      <c r="D67" s="179" t="s">
        <v>146</v>
      </c>
      <c r="E67" s="182" t="s">
        <v>251</v>
      </c>
      <c r="F67" s="180" t="s">
        <v>228</v>
      </c>
      <c r="G67" s="182" t="s">
        <v>229</v>
      </c>
      <c r="H67" s="180" t="s">
        <v>228</v>
      </c>
      <c r="I67" s="179">
        <v>25</v>
      </c>
      <c r="J67" s="187" t="s">
        <v>520</v>
      </c>
      <c r="K67" s="207"/>
    </row>
    <row r="68" spans="1:11" ht="14.25" customHeight="1">
      <c r="A68" s="179" t="s">
        <v>198</v>
      </c>
      <c r="B68" s="183" t="s">
        <v>36</v>
      </c>
      <c r="C68" s="179" t="s">
        <v>253</v>
      </c>
      <c r="D68" s="179" t="s">
        <v>146</v>
      </c>
      <c r="E68" s="182" t="s">
        <v>254</v>
      </c>
      <c r="F68" s="180" t="s">
        <v>228</v>
      </c>
      <c r="G68" s="182" t="s">
        <v>249</v>
      </c>
      <c r="H68" s="180" t="s">
        <v>228</v>
      </c>
      <c r="I68" s="179">
        <v>1</v>
      </c>
      <c r="J68" s="187" t="s">
        <v>520</v>
      </c>
      <c r="K68" s="207"/>
    </row>
    <row r="69" spans="1:11" ht="14.25" customHeight="1">
      <c r="A69" s="179" t="s">
        <v>199</v>
      </c>
      <c r="B69" s="183" t="s">
        <v>36</v>
      </c>
      <c r="C69" s="179" t="s">
        <v>255</v>
      </c>
      <c r="D69" s="179" t="s">
        <v>146</v>
      </c>
      <c r="E69" s="182" t="s">
        <v>236</v>
      </c>
      <c r="F69" s="180" t="s">
        <v>228</v>
      </c>
      <c r="G69" s="182" t="s">
        <v>242</v>
      </c>
      <c r="H69" s="180" t="s">
        <v>228</v>
      </c>
      <c r="I69" s="179">
        <v>1</v>
      </c>
      <c r="J69" s="187" t="s">
        <v>520</v>
      </c>
      <c r="K69" s="207"/>
    </row>
    <row r="70" spans="1:11" ht="14.25" customHeight="1">
      <c r="A70" s="179" t="s">
        <v>202</v>
      </c>
      <c r="B70" s="183" t="s">
        <v>39</v>
      </c>
      <c r="C70" s="179" t="s">
        <v>263</v>
      </c>
      <c r="D70" s="179" t="s">
        <v>146</v>
      </c>
      <c r="E70" s="182" t="s">
        <v>264</v>
      </c>
      <c r="F70" s="180" t="s">
        <v>228</v>
      </c>
      <c r="G70" s="182" t="s">
        <v>229</v>
      </c>
      <c r="H70" s="180" t="s">
        <v>228</v>
      </c>
      <c r="I70" s="179">
        <v>1</v>
      </c>
      <c r="J70" s="179">
        <v>70</v>
      </c>
      <c r="K70" s="207"/>
    </row>
    <row r="71" spans="1:11" ht="14.25" customHeight="1">
      <c r="A71" s="179" t="s">
        <v>200</v>
      </c>
      <c r="B71" s="201" t="s">
        <v>1080</v>
      </c>
      <c r="C71" s="179" t="s">
        <v>1075</v>
      </c>
      <c r="D71" s="179" t="s">
        <v>146</v>
      </c>
      <c r="E71" s="182" t="s">
        <v>256</v>
      </c>
      <c r="F71" s="180" t="s">
        <v>228</v>
      </c>
      <c r="G71" s="182" t="s">
        <v>242</v>
      </c>
      <c r="H71" s="180" t="s">
        <v>228</v>
      </c>
      <c r="I71" s="179">
        <v>1</v>
      </c>
      <c r="J71" s="187" t="s">
        <v>520</v>
      </c>
      <c r="K71" s="207"/>
    </row>
    <row r="72" spans="1:11" ht="13.5" customHeight="1" hidden="1">
      <c r="A72" s="179" t="s">
        <v>201</v>
      </c>
      <c r="B72" s="183" t="s">
        <v>36</v>
      </c>
      <c r="C72" s="179" t="s">
        <v>37</v>
      </c>
      <c r="D72" s="179" t="s">
        <v>146</v>
      </c>
      <c r="E72" s="182" t="s">
        <v>257</v>
      </c>
      <c r="F72" s="180" t="s">
        <v>228</v>
      </c>
      <c r="G72" s="182" t="s">
        <v>242</v>
      </c>
      <c r="H72" s="180" t="s">
        <v>228</v>
      </c>
      <c r="I72" s="179">
        <v>1</v>
      </c>
      <c r="J72" s="187" t="s">
        <v>520</v>
      </c>
      <c r="K72" s="207"/>
    </row>
    <row r="73" spans="1:11" ht="13.5" customHeight="1">
      <c r="A73" s="179" t="s">
        <v>42</v>
      </c>
      <c r="B73" s="183" t="s">
        <v>39</v>
      </c>
      <c r="C73" s="179" t="s">
        <v>269</v>
      </c>
      <c r="D73" s="179" t="s">
        <v>146</v>
      </c>
      <c r="E73" s="182" t="s">
        <v>233</v>
      </c>
      <c r="F73" s="180" t="s">
        <v>228</v>
      </c>
      <c r="G73" s="182" t="s">
        <v>252</v>
      </c>
      <c r="H73" s="180" t="s">
        <v>228</v>
      </c>
      <c r="I73" s="179">
        <v>1</v>
      </c>
      <c r="J73" s="187" t="s">
        <v>519</v>
      </c>
      <c r="K73" s="207"/>
    </row>
    <row r="74" spans="1:11" ht="13.5" customHeight="1">
      <c r="A74" s="179" t="s">
        <v>207</v>
      </c>
      <c r="B74" s="183" t="s">
        <v>36</v>
      </c>
      <c r="C74" s="179" t="s">
        <v>270</v>
      </c>
      <c r="D74" s="179" t="s">
        <v>146</v>
      </c>
      <c r="E74" s="182" t="s">
        <v>271</v>
      </c>
      <c r="F74" s="180" t="s">
        <v>228</v>
      </c>
      <c r="G74" s="182" t="s">
        <v>242</v>
      </c>
      <c r="H74" s="180" t="s">
        <v>228</v>
      </c>
      <c r="I74" s="179">
        <v>1</v>
      </c>
      <c r="J74" s="187" t="s">
        <v>519</v>
      </c>
      <c r="K74" s="207"/>
    </row>
    <row r="75" spans="1:10" ht="13.5">
      <c r="A75" s="179" t="s">
        <v>1005</v>
      </c>
      <c r="B75" s="183" t="s">
        <v>38</v>
      </c>
      <c r="C75" s="179" t="s">
        <v>260</v>
      </c>
      <c r="D75" s="179" t="s">
        <v>146</v>
      </c>
      <c r="E75" s="182" t="s">
        <v>261</v>
      </c>
      <c r="F75" s="180" t="s">
        <v>228</v>
      </c>
      <c r="G75" s="182" t="s">
        <v>242</v>
      </c>
      <c r="H75" s="180" t="s">
        <v>228</v>
      </c>
      <c r="I75" s="179">
        <v>1</v>
      </c>
      <c r="J75" s="187">
        <v>52</v>
      </c>
    </row>
    <row r="76" spans="1:10" ht="13.5" hidden="1">
      <c r="A76" s="179" t="s">
        <v>44</v>
      </c>
      <c r="B76" s="183" t="s">
        <v>215</v>
      </c>
      <c r="C76" s="179" t="s">
        <v>226</v>
      </c>
      <c r="D76" s="179" t="s">
        <v>148</v>
      </c>
      <c r="E76" s="182" t="s">
        <v>262</v>
      </c>
      <c r="F76" s="180" t="s">
        <v>231</v>
      </c>
      <c r="G76" s="182" t="s">
        <v>232</v>
      </c>
      <c r="H76" s="180" t="s">
        <v>231</v>
      </c>
      <c r="I76" s="179">
        <v>1</v>
      </c>
      <c r="J76" s="179">
        <v>10</v>
      </c>
    </row>
    <row r="77" spans="1:10" ht="13.5">
      <c r="A77" s="179" t="s">
        <v>205</v>
      </c>
      <c r="B77" s="183" t="s">
        <v>221</v>
      </c>
      <c r="C77" s="179" t="s">
        <v>35</v>
      </c>
      <c r="D77" s="179" t="s">
        <v>146</v>
      </c>
      <c r="E77" s="182" t="s">
        <v>261</v>
      </c>
      <c r="F77" s="180" t="s">
        <v>228</v>
      </c>
      <c r="G77" s="182" t="s">
        <v>242</v>
      </c>
      <c r="H77" s="180" t="s">
        <v>228</v>
      </c>
      <c r="I77" s="179">
        <v>1</v>
      </c>
      <c r="J77" s="179">
        <v>60</v>
      </c>
    </row>
    <row r="78" spans="1:10" ht="13.5">
      <c r="A78" s="179" t="s">
        <v>208</v>
      </c>
      <c r="B78" s="183" t="s">
        <v>39</v>
      </c>
      <c r="C78" s="179" t="s">
        <v>272</v>
      </c>
      <c r="D78" s="179" t="s">
        <v>146</v>
      </c>
      <c r="E78" s="182" t="s">
        <v>246</v>
      </c>
      <c r="F78" s="180" t="s">
        <v>228</v>
      </c>
      <c r="G78" s="182" t="s">
        <v>242</v>
      </c>
      <c r="H78" s="180" t="s">
        <v>228</v>
      </c>
      <c r="I78" s="179">
        <v>1</v>
      </c>
      <c r="J78" s="179">
        <v>30</v>
      </c>
    </row>
    <row r="79" spans="1:11" ht="13.5">
      <c r="A79" s="179" t="s">
        <v>206</v>
      </c>
      <c r="B79" s="183" t="s">
        <v>41</v>
      </c>
      <c r="C79" s="179" t="s">
        <v>227</v>
      </c>
      <c r="D79" s="179" t="s">
        <v>148</v>
      </c>
      <c r="E79" s="182" t="s">
        <v>240</v>
      </c>
      <c r="F79" s="180" t="s">
        <v>231</v>
      </c>
      <c r="G79" s="182" t="s">
        <v>230</v>
      </c>
      <c r="H79" s="180" t="s">
        <v>231</v>
      </c>
      <c r="I79" s="179">
        <v>1</v>
      </c>
      <c r="J79" s="179">
        <v>60</v>
      </c>
      <c r="K79" s="207"/>
    </row>
    <row r="80" spans="1:11" ht="13.5">
      <c r="A80" s="179" t="s">
        <v>935</v>
      </c>
      <c r="B80" s="183" t="s">
        <v>221</v>
      </c>
      <c r="C80" s="179" t="s">
        <v>761</v>
      </c>
      <c r="D80" s="179" t="s">
        <v>148</v>
      </c>
      <c r="E80" s="182" t="s">
        <v>22</v>
      </c>
      <c r="F80" s="180" t="s">
        <v>231</v>
      </c>
      <c r="G80" s="182" t="s">
        <v>232</v>
      </c>
      <c r="H80" s="180" t="s">
        <v>231</v>
      </c>
      <c r="I80" s="179">
        <v>1</v>
      </c>
      <c r="J80" s="187" t="s">
        <v>519</v>
      </c>
      <c r="K80" s="207"/>
    </row>
    <row r="81" spans="1:11" ht="13.5">
      <c r="A81" s="177" t="s">
        <v>1006</v>
      </c>
      <c r="B81" s="183" t="s">
        <v>759</v>
      </c>
      <c r="C81" s="179" t="s">
        <v>757</v>
      </c>
      <c r="D81" s="179" t="s">
        <v>148</v>
      </c>
      <c r="E81" s="182" t="s">
        <v>4</v>
      </c>
      <c r="F81" s="180" t="s">
        <v>231</v>
      </c>
      <c r="G81" s="182" t="s">
        <v>232</v>
      </c>
      <c r="H81" s="180" t="s">
        <v>231</v>
      </c>
      <c r="I81" s="179">
        <v>1</v>
      </c>
      <c r="J81" s="187" t="s">
        <v>519</v>
      </c>
      <c r="K81" s="207"/>
    </row>
    <row r="82" spans="1:11" ht="13.5">
      <c r="A82" s="179" t="s">
        <v>936</v>
      </c>
      <c r="B82" s="199" t="s">
        <v>176</v>
      </c>
      <c r="C82" s="179" t="s">
        <v>235</v>
      </c>
      <c r="D82" s="179" t="s">
        <v>148</v>
      </c>
      <c r="E82" s="182" t="s">
        <v>937</v>
      </c>
      <c r="F82" s="180" t="s">
        <v>231</v>
      </c>
      <c r="G82" s="182" t="s">
        <v>232</v>
      </c>
      <c r="H82" s="180" t="s">
        <v>231</v>
      </c>
      <c r="I82" s="179">
        <v>1</v>
      </c>
      <c r="J82" s="187" t="s">
        <v>519</v>
      </c>
      <c r="K82" s="207"/>
    </row>
    <row r="83" spans="1:11" ht="13.5">
      <c r="A83" s="179" t="s">
        <v>346</v>
      </c>
      <c r="B83" s="183" t="s">
        <v>41</v>
      </c>
      <c r="C83" s="179" t="s">
        <v>347</v>
      </c>
      <c r="D83" s="179" t="s">
        <v>148</v>
      </c>
      <c r="E83" s="182" t="s">
        <v>348</v>
      </c>
      <c r="F83" s="180" t="s">
        <v>231</v>
      </c>
      <c r="G83" s="182" t="s">
        <v>349</v>
      </c>
      <c r="H83" s="180" t="s">
        <v>231</v>
      </c>
      <c r="I83" s="179">
        <v>1</v>
      </c>
      <c r="J83" s="179">
        <v>30</v>
      </c>
      <c r="K83" s="207"/>
    </row>
    <row r="84" spans="1:10" ht="13.5">
      <c r="A84" s="209"/>
      <c r="B84" s="210"/>
      <c r="C84" s="209"/>
      <c r="D84" s="209"/>
      <c r="E84" s="211"/>
      <c r="F84" s="211"/>
      <c r="G84" s="211"/>
      <c r="H84" s="211"/>
      <c r="I84" s="209"/>
      <c r="J84" s="209" t="s">
        <v>144</v>
      </c>
    </row>
    <row r="85" spans="1:10" ht="13.5">
      <c r="A85" s="52" t="s">
        <v>350</v>
      </c>
      <c r="B85" s="52"/>
      <c r="C85" s="34"/>
      <c r="D85" s="34"/>
      <c r="E85" s="34"/>
      <c r="F85" s="34"/>
      <c r="G85" s="34"/>
      <c r="H85" s="34"/>
      <c r="I85" s="34"/>
      <c r="J85" s="34"/>
    </row>
    <row r="86" ht="13.5">
      <c r="A86" s="52"/>
    </row>
    <row r="87" ht="13.5" hidden="1"/>
  </sheetData>
  <mergeCells count="1">
    <mergeCell ref="D3:I3"/>
  </mergeCells>
  <printOptions/>
  <pageMargins left="0.78" right="0.5905511811023623" top="0.7874015748031497" bottom="0.984251968503937" header="0.3937007874015748" footer="0.5118110236220472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03"/>
  <sheetViews>
    <sheetView zoomScaleSheetLayoutView="100" workbookViewId="0" topLeftCell="A1">
      <selection activeCell="J17" sqref="J17"/>
    </sheetView>
  </sheetViews>
  <sheetFormatPr defaultColWidth="9.00390625" defaultRowHeight="12.75"/>
  <cols>
    <col min="1" max="1" width="13.00390625" style="212" customWidth="1"/>
    <col min="2" max="9" width="10.75390625" style="212" customWidth="1"/>
    <col min="10" max="10" width="12.875" style="212" customWidth="1"/>
    <col min="11" max="16384" width="9.125" style="212" customWidth="1"/>
  </cols>
  <sheetData>
    <row r="2" spans="1:6" ht="16.5" customHeight="1">
      <c r="A2" s="74" t="s">
        <v>996</v>
      </c>
      <c r="B2" s="28"/>
      <c r="C2" s="28"/>
      <c r="D2" s="28"/>
      <c r="E2" s="28"/>
      <c r="F2" s="28"/>
    </row>
    <row r="3" spans="1:6" ht="16.5" customHeight="1">
      <c r="A3" s="213"/>
      <c r="B3" s="28"/>
      <c r="C3" s="28"/>
      <c r="D3" s="515" t="s">
        <v>190</v>
      </c>
      <c r="E3" s="515"/>
      <c r="F3" s="515"/>
    </row>
    <row r="4" spans="1:7" ht="30.75" customHeight="1">
      <c r="A4" s="22" t="s">
        <v>284</v>
      </c>
      <c r="B4" s="444" t="s">
        <v>274</v>
      </c>
      <c r="C4" s="445" t="s">
        <v>177</v>
      </c>
      <c r="D4" s="445" t="s">
        <v>997</v>
      </c>
      <c r="E4" s="445" t="s">
        <v>179</v>
      </c>
      <c r="F4" s="473" t="s">
        <v>180</v>
      </c>
      <c r="G4" s="438"/>
    </row>
    <row r="5" spans="1:7" ht="13.5" customHeight="1">
      <c r="A5" s="28"/>
      <c r="B5" s="446"/>
      <c r="C5" s="447"/>
      <c r="D5" s="448"/>
      <c r="E5" s="449"/>
      <c r="F5" s="465">
        <v>12</v>
      </c>
      <c r="G5" s="439"/>
    </row>
    <row r="6" spans="1:7" ht="13.5" customHeight="1" hidden="1">
      <c r="A6" s="28" t="s">
        <v>531</v>
      </c>
      <c r="B6" s="450">
        <v>47</v>
      </c>
      <c r="C6" s="451">
        <v>154</v>
      </c>
      <c r="D6" s="451">
        <v>30</v>
      </c>
      <c r="E6" s="451">
        <v>76</v>
      </c>
      <c r="F6" s="466">
        <v>15</v>
      </c>
      <c r="G6" s="440"/>
    </row>
    <row r="7" spans="1:7" ht="13.5" customHeight="1" hidden="1">
      <c r="A7" s="103" t="s">
        <v>273</v>
      </c>
      <c r="B7" s="452" t="s">
        <v>532</v>
      </c>
      <c r="C7" s="458" t="s">
        <v>533</v>
      </c>
      <c r="D7" s="458" t="s">
        <v>534</v>
      </c>
      <c r="E7" s="458" t="s">
        <v>535</v>
      </c>
      <c r="F7" s="467" t="s">
        <v>536</v>
      </c>
      <c r="G7" s="440"/>
    </row>
    <row r="8" spans="1:7" ht="13.5" customHeight="1" hidden="1">
      <c r="A8" s="103" t="s">
        <v>484</v>
      </c>
      <c r="B8" s="459">
        <v>46</v>
      </c>
      <c r="C8" s="460">
        <v>159</v>
      </c>
      <c r="D8" s="460">
        <v>30</v>
      </c>
      <c r="E8" s="460">
        <v>75</v>
      </c>
      <c r="F8" s="468">
        <v>17</v>
      </c>
      <c r="G8" s="440"/>
    </row>
    <row r="9" spans="1:7" ht="13.5" customHeight="1" hidden="1">
      <c r="A9" s="103" t="s">
        <v>701</v>
      </c>
      <c r="B9" s="459">
        <v>43</v>
      </c>
      <c r="C9" s="460">
        <v>153</v>
      </c>
      <c r="D9" s="460">
        <v>30</v>
      </c>
      <c r="E9" s="460">
        <v>79</v>
      </c>
      <c r="F9" s="468">
        <v>17</v>
      </c>
      <c r="G9" s="440"/>
    </row>
    <row r="10" spans="1:7" ht="13.5" customHeight="1" hidden="1">
      <c r="A10" s="103" t="s">
        <v>748</v>
      </c>
      <c r="B10" s="459">
        <v>38</v>
      </c>
      <c r="C10" s="460">
        <v>190</v>
      </c>
      <c r="D10" s="460">
        <v>32</v>
      </c>
      <c r="E10" s="460">
        <v>82</v>
      </c>
      <c r="F10" s="468">
        <v>13</v>
      </c>
      <c r="G10" s="440"/>
    </row>
    <row r="11" spans="1:7" ht="13.5" customHeight="1" hidden="1">
      <c r="A11" s="103" t="s">
        <v>792</v>
      </c>
      <c r="B11" s="459">
        <v>41</v>
      </c>
      <c r="C11" s="460">
        <v>182</v>
      </c>
      <c r="D11" s="460">
        <v>31</v>
      </c>
      <c r="E11" s="460">
        <v>84</v>
      </c>
      <c r="F11" s="468">
        <v>18</v>
      </c>
      <c r="G11" s="440"/>
    </row>
    <row r="12" spans="1:7" ht="13.5" customHeight="1" hidden="1">
      <c r="A12" s="103" t="s">
        <v>854</v>
      </c>
      <c r="B12" s="459">
        <v>40</v>
      </c>
      <c r="C12" s="461" t="s">
        <v>540</v>
      </c>
      <c r="D12" s="460">
        <v>31</v>
      </c>
      <c r="E12" s="460">
        <v>88</v>
      </c>
      <c r="F12" s="468">
        <v>14</v>
      </c>
      <c r="G12" s="440"/>
    </row>
    <row r="13" spans="1:7" ht="13.5" customHeight="1" hidden="1">
      <c r="A13" s="103" t="s">
        <v>1060</v>
      </c>
      <c r="B13" s="459">
        <v>40</v>
      </c>
      <c r="C13" s="461" t="s">
        <v>718</v>
      </c>
      <c r="D13" s="460">
        <v>31</v>
      </c>
      <c r="E13" s="460">
        <v>92</v>
      </c>
      <c r="F13" s="468">
        <v>15</v>
      </c>
      <c r="G13" s="440"/>
    </row>
    <row r="14" spans="1:7" ht="13.5" customHeight="1" hidden="1">
      <c r="A14" s="103" t="s">
        <v>1125</v>
      </c>
      <c r="B14" s="459">
        <v>41</v>
      </c>
      <c r="C14" s="461" t="s">
        <v>718</v>
      </c>
      <c r="D14" s="460">
        <v>36</v>
      </c>
      <c r="E14" s="460">
        <v>96</v>
      </c>
      <c r="F14" s="468">
        <v>5</v>
      </c>
      <c r="G14" s="440"/>
    </row>
    <row r="15" spans="1:7" ht="15.75" customHeight="1">
      <c r="A15" s="333" t="s">
        <v>178</v>
      </c>
      <c r="B15" s="459">
        <v>42</v>
      </c>
      <c r="C15" s="476" t="s">
        <v>193</v>
      </c>
      <c r="D15" s="460">
        <v>53</v>
      </c>
      <c r="E15" s="460">
        <v>102</v>
      </c>
      <c r="F15" s="468">
        <v>5</v>
      </c>
      <c r="G15" s="440"/>
    </row>
    <row r="16" spans="1:7" ht="15.75" customHeight="1">
      <c r="A16" s="103" t="s">
        <v>45</v>
      </c>
      <c r="B16" s="459">
        <v>40</v>
      </c>
      <c r="C16" s="476" t="s">
        <v>193</v>
      </c>
      <c r="D16" s="460">
        <v>51</v>
      </c>
      <c r="E16" s="460">
        <v>80</v>
      </c>
      <c r="F16" s="442">
        <v>3</v>
      </c>
      <c r="G16" s="73"/>
    </row>
    <row r="17" spans="1:7" ht="15.75" customHeight="1">
      <c r="A17" s="103" t="s">
        <v>1085</v>
      </c>
      <c r="B17" s="459">
        <v>42</v>
      </c>
      <c r="C17" s="476" t="s">
        <v>193</v>
      </c>
      <c r="D17" s="460">
        <v>36</v>
      </c>
      <c r="E17" s="460">
        <v>79</v>
      </c>
      <c r="F17" s="442">
        <v>3</v>
      </c>
      <c r="G17" s="73"/>
    </row>
    <row r="18" spans="1:10" ht="15.75" customHeight="1">
      <c r="A18" s="103" t="s">
        <v>946</v>
      </c>
      <c r="B18" s="459">
        <v>48</v>
      </c>
      <c r="C18" s="476" t="s">
        <v>193</v>
      </c>
      <c r="D18" s="462">
        <v>31</v>
      </c>
      <c r="E18" s="462">
        <v>82</v>
      </c>
      <c r="F18" s="443">
        <v>3</v>
      </c>
      <c r="G18" s="378"/>
      <c r="H18" s="378"/>
      <c r="I18" s="378"/>
      <c r="J18" s="378"/>
    </row>
    <row r="19" spans="1:10" ht="13.5" customHeight="1">
      <c r="A19" s="518" t="s">
        <v>348</v>
      </c>
      <c r="B19" s="519">
        <v>50</v>
      </c>
      <c r="C19" s="520" t="s">
        <v>335</v>
      </c>
      <c r="D19" s="516" t="s">
        <v>188</v>
      </c>
      <c r="E19" s="516"/>
      <c r="F19" s="516"/>
      <c r="G19" s="516"/>
      <c r="H19" s="516"/>
      <c r="I19" s="517"/>
      <c r="J19" s="471" t="s">
        <v>189</v>
      </c>
    </row>
    <row r="20" spans="1:11" ht="29.25" customHeight="1">
      <c r="A20" s="518"/>
      <c r="B20" s="519"/>
      <c r="C20" s="520"/>
      <c r="D20" s="463" t="s">
        <v>181</v>
      </c>
      <c r="E20" s="463" t="s">
        <v>182</v>
      </c>
      <c r="F20" s="463" t="s">
        <v>183</v>
      </c>
      <c r="G20" s="463" t="s">
        <v>184</v>
      </c>
      <c r="H20" s="463" t="s">
        <v>185</v>
      </c>
      <c r="I20" s="477" t="s">
        <v>186</v>
      </c>
      <c r="J20" s="472" t="s">
        <v>187</v>
      </c>
      <c r="K20" s="437"/>
    </row>
    <row r="21" spans="1:10" ht="15.75" customHeight="1">
      <c r="A21" s="518"/>
      <c r="B21" s="519"/>
      <c r="C21" s="520"/>
      <c r="D21" s="464">
        <v>22</v>
      </c>
      <c r="E21" s="464">
        <v>56</v>
      </c>
      <c r="F21" s="464">
        <v>8</v>
      </c>
      <c r="G21" s="474">
        <v>12</v>
      </c>
      <c r="H21" s="474">
        <v>9</v>
      </c>
      <c r="I21" s="478">
        <v>1</v>
      </c>
      <c r="J21" s="475">
        <v>13</v>
      </c>
    </row>
    <row r="22" spans="1:10" ht="13.5" customHeight="1">
      <c r="A22" s="49"/>
      <c r="B22" s="469"/>
      <c r="C22" s="443"/>
      <c r="D22" s="462"/>
      <c r="E22" s="462"/>
      <c r="F22" s="462"/>
      <c r="G22" s="470"/>
      <c r="H22" s="470"/>
      <c r="I22" s="479"/>
      <c r="J22" s="441"/>
    </row>
    <row r="23" spans="1:6" s="219" customFormat="1" ht="15.75" customHeight="1">
      <c r="A23" s="5" t="s">
        <v>191</v>
      </c>
      <c r="B23" s="95"/>
      <c r="C23" s="95"/>
      <c r="D23" s="95"/>
      <c r="E23" s="95"/>
      <c r="F23" s="95"/>
    </row>
    <row r="24" spans="1:6" s="219" customFormat="1" ht="15.75" customHeight="1">
      <c r="A24" s="95"/>
      <c r="B24" s="5" t="s">
        <v>541</v>
      </c>
      <c r="C24" s="95"/>
      <c r="D24" s="95"/>
      <c r="E24" s="95"/>
      <c r="F24" s="95"/>
    </row>
    <row r="25" ht="15.75" customHeight="1">
      <c r="A25" s="5" t="s">
        <v>192</v>
      </c>
    </row>
    <row r="26" ht="13.5" customHeight="1"/>
    <row r="27" spans="1:4" ht="16.5" customHeight="1" hidden="1">
      <c r="A27" s="220" t="s">
        <v>542</v>
      </c>
      <c r="B27" s="28"/>
      <c r="C27" s="28"/>
      <c r="D27" s="28"/>
    </row>
    <row r="28" spans="1:7" ht="16.5" customHeight="1" hidden="1">
      <c r="A28" s="213"/>
      <c r="B28" s="28"/>
      <c r="C28" s="28"/>
      <c r="F28" s="434" t="s">
        <v>543</v>
      </c>
      <c r="G28" s="434"/>
    </row>
    <row r="29" spans="1:7" ht="16.5" customHeight="1" hidden="1">
      <c r="A29" s="22" t="s">
        <v>527</v>
      </c>
      <c r="B29" s="483" t="s">
        <v>544</v>
      </c>
      <c r="C29" s="455"/>
      <c r="D29" s="483" t="s">
        <v>545</v>
      </c>
      <c r="E29" s="484"/>
      <c r="F29" s="483" t="s">
        <v>546</v>
      </c>
      <c r="G29" s="455"/>
    </row>
    <row r="30" spans="1:7" ht="16.5" customHeight="1" hidden="1">
      <c r="A30" s="28"/>
      <c r="B30" s="27"/>
      <c r="C30" s="28"/>
      <c r="D30" s="28"/>
      <c r="E30" s="28"/>
      <c r="F30" s="456" t="s">
        <v>283</v>
      </c>
      <c r="G30" s="457"/>
    </row>
    <row r="31" spans="1:7" ht="13.5" hidden="1">
      <c r="A31" s="28" t="s">
        <v>485</v>
      </c>
      <c r="B31" s="214"/>
      <c r="C31" s="221">
        <v>110</v>
      </c>
      <c r="D31" s="221"/>
      <c r="E31" s="221">
        <v>4412</v>
      </c>
      <c r="F31" s="523"/>
      <c r="G31" s="380"/>
    </row>
    <row r="32" spans="1:7" ht="0.75" customHeight="1" hidden="1">
      <c r="A32" s="103" t="s">
        <v>273</v>
      </c>
      <c r="B32" s="222"/>
      <c r="C32" s="215">
        <v>100</v>
      </c>
      <c r="D32" s="215"/>
      <c r="E32" s="95">
        <v>6750</v>
      </c>
      <c r="F32" s="27"/>
      <c r="G32" s="28"/>
    </row>
    <row r="33" spans="1:7" ht="16.5" customHeight="1" hidden="1">
      <c r="A33" s="103" t="s">
        <v>484</v>
      </c>
      <c r="B33" s="222"/>
      <c r="C33" s="215">
        <v>110</v>
      </c>
      <c r="D33" s="215"/>
      <c r="E33" s="95">
        <v>7464</v>
      </c>
      <c r="F33" s="523" t="s">
        <v>547</v>
      </c>
      <c r="G33" s="380"/>
    </row>
    <row r="34" spans="1:7" ht="16.5" customHeight="1" hidden="1">
      <c r="A34" s="103" t="s">
        <v>537</v>
      </c>
      <c r="B34" s="222"/>
      <c r="C34" s="215">
        <v>106</v>
      </c>
      <c r="D34" s="215"/>
      <c r="E34" s="95">
        <v>5096</v>
      </c>
      <c r="F34" s="523" t="s">
        <v>548</v>
      </c>
      <c r="G34" s="380"/>
    </row>
    <row r="35" spans="1:7" ht="16.5" customHeight="1" hidden="1">
      <c r="A35" s="103" t="s">
        <v>538</v>
      </c>
      <c r="B35" s="222"/>
      <c r="C35" s="215">
        <v>175</v>
      </c>
      <c r="D35" s="215"/>
      <c r="E35" s="95">
        <v>5586</v>
      </c>
      <c r="F35" s="523" t="s">
        <v>549</v>
      </c>
      <c r="G35" s="380"/>
    </row>
    <row r="36" spans="1:7" ht="16.5" customHeight="1" hidden="1">
      <c r="A36" s="103" t="s">
        <v>539</v>
      </c>
      <c r="B36" s="222"/>
      <c r="C36" s="103" t="s">
        <v>550</v>
      </c>
      <c r="D36" s="103"/>
      <c r="E36" s="223">
        <v>9062</v>
      </c>
      <c r="F36" s="523" t="s">
        <v>551</v>
      </c>
      <c r="G36" s="380"/>
    </row>
    <row r="37" spans="1:7" ht="16.5" customHeight="1" hidden="1">
      <c r="A37" s="103" t="s">
        <v>492</v>
      </c>
      <c r="B37" s="222"/>
      <c r="C37" s="103"/>
      <c r="D37" s="103"/>
      <c r="E37" s="223"/>
      <c r="F37" s="523" t="s">
        <v>552</v>
      </c>
      <c r="G37" s="380"/>
    </row>
    <row r="38" spans="1:7" ht="16.5" customHeight="1" hidden="1">
      <c r="A38" s="49"/>
      <c r="B38" s="76"/>
      <c r="C38" s="49"/>
      <c r="D38" s="49"/>
      <c r="E38" s="49"/>
      <c r="F38" s="76"/>
      <c r="G38" s="49"/>
    </row>
    <row r="39" spans="1:4" ht="16.5" customHeight="1" hidden="1">
      <c r="A39" s="28" t="s">
        <v>276</v>
      </c>
      <c r="B39" s="28"/>
      <c r="C39" s="28"/>
      <c r="D39" s="28" t="s">
        <v>275</v>
      </c>
    </row>
    <row r="40" ht="16.5" customHeight="1" hidden="1"/>
    <row r="41" spans="1:5" s="225" customFormat="1" ht="13.5" customHeight="1">
      <c r="A41" s="224" t="s">
        <v>945</v>
      </c>
      <c r="B41" s="219"/>
      <c r="C41" s="219"/>
      <c r="D41" s="219"/>
      <c r="E41" s="219"/>
    </row>
    <row r="42" spans="1:5" s="225" customFormat="1" ht="13.5" customHeight="1">
      <c r="A42" s="219"/>
      <c r="B42" s="219"/>
      <c r="C42" s="219"/>
      <c r="D42" s="219"/>
      <c r="E42" s="219"/>
    </row>
    <row r="43" spans="1:5" s="225" customFormat="1" ht="13.5" customHeight="1">
      <c r="A43" s="22" t="s">
        <v>284</v>
      </c>
      <c r="B43" s="524" t="s">
        <v>553</v>
      </c>
      <c r="C43" s="525"/>
      <c r="D43" s="524" t="s">
        <v>554</v>
      </c>
      <c r="E43" s="526"/>
    </row>
    <row r="44" spans="1:4" s="225" customFormat="1" ht="13.5" customHeight="1">
      <c r="A44" s="228"/>
      <c r="B44" s="95"/>
      <c r="C44" s="95"/>
      <c r="D44" s="95"/>
    </row>
    <row r="45" spans="1:4" s="225" customFormat="1" ht="13.5" customHeight="1" hidden="1">
      <c r="A45" s="229" t="s">
        <v>555</v>
      </c>
      <c r="B45" s="230">
        <v>5</v>
      </c>
      <c r="C45" s="230"/>
      <c r="D45" s="231">
        <v>20</v>
      </c>
    </row>
    <row r="46" spans="1:4" s="225" customFormat="1" ht="13.5" customHeight="1" hidden="1">
      <c r="A46" s="229" t="s">
        <v>708</v>
      </c>
      <c r="B46" s="230">
        <v>5</v>
      </c>
      <c r="C46" s="230"/>
      <c r="D46" s="231">
        <v>44</v>
      </c>
    </row>
    <row r="47" spans="1:4" s="225" customFormat="1" ht="13.5" customHeight="1" hidden="1">
      <c r="A47" s="104" t="s">
        <v>1125</v>
      </c>
      <c r="B47" s="230">
        <v>11</v>
      </c>
      <c r="C47" s="230"/>
      <c r="D47" s="231">
        <v>147</v>
      </c>
    </row>
    <row r="48" spans="1:4" s="225" customFormat="1" ht="15.75" customHeight="1">
      <c r="A48" s="104" t="s">
        <v>1041</v>
      </c>
      <c r="B48" s="230">
        <v>25</v>
      </c>
      <c r="C48" s="230"/>
      <c r="D48" s="231">
        <v>305</v>
      </c>
    </row>
    <row r="49" spans="1:4" s="225" customFormat="1" ht="15.75" customHeight="1">
      <c r="A49" s="104" t="s">
        <v>46</v>
      </c>
      <c r="B49" s="230">
        <v>30</v>
      </c>
      <c r="C49" s="230"/>
      <c r="D49" s="231">
        <v>546</v>
      </c>
    </row>
    <row r="50" spans="1:4" s="225" customFormat="1" ht="15.75" customHeight="1">
      <c r="A50" s="104" t="s">
        <v>1062</v>
      </c>
      <c r="B50" s="230">
        <v>24</v>
      </c>
      <c r="C50" s="230"/>
      <c r="D50" s="231">
        <v>394</v>
      </c>
    </row>
    <row r="51" spans="1:4" s="225" customFormat="1" ht="15.75" customHeight="1">
      <c r="A51" s="104" t="s">
        <v>946</v>
      </c>
      <c r="B51" s="230">
        <v>32</v>
      </c>
      <c r="C51" s="230"/>
      <c r="D51" s="231">
        <v>464</v>
      </c>
    </row>
    <row r="52" spans="1:4" s="225" customFormat="1" ht="15.75" customHeight="1">
      <c r="A52" s="104" t="s">
        <v>529</v>
      </c>
      <c r="B52" s="230">
        <v>17</v>
      </c>
      <c r="C52" s="230"/>
      <c r="D52" s="231">
        <v>268</v>
      </c>
    </row>
    <row r="53" spans="1:5" s="225" customFormat="1" ht="13.5" customHeight="1">
      <c r="A53" s="232"/>
      <c r="B53" s="233"/>
      <c r="C53" s="234"/>
      <c r="D53" s="234"/>
      <c r="E53" s="235"/>
    </row>
    <row r="54" spans="1:5" s="225" customFormat="1" ht="15.75" customHeight="1">
      <c r="A54" s="11" t="s">
        <v>947</v>
      </c>
      <c r="B54" s="219"/>
      <c r="C54" s="219"/>
      <c r="D54" s="219"/>
      <c r="E54" s="219"/>
    </row>
    <row r="55" ht="13.5" customHeight="1"/>
    <row r="56" ht="13.5" customHeight="1"/>
    <row r="57" spans="1:6" ht="16.5" customHeight="1" hidden="1">
      <c r="A57" s="220" t="s">
        <v>556</v>
      </c>
      <c r="B57" s="28"/>
      <c r="C57" s="28"/>
      <c r="D57" s="28"/>
      <c r="E57" s="28"/>
      <c r="F57" s="28"/>
    </row>
    <row r="58" spans="1:6" ht="16.5" customHeight="1" hidden="1">
      <c r="A58" s="213"/>
      <c r="B58" s="28"/>
      <c r="C58" s="28"/>
      <c r="D58" s="28"/>
      <c r="E58" s="28"/>
      <c r="F58" s="28" t="s">
        <v>557</v>
      </c>
    </row>
    <row r="59" spans="1:6" ht="16.5" customHeight="1" hidden="1">
      <c r="A59" s="457" t="s">
        <v>277</v>
      </c>
      <c r="B59" s="418" t="s">
        <v>558</v>
      </c>
      <c r="C59" s="418" t="s">
        <v>278</v>
      </c>
      <c r="D59" s="483" t="s">
        <v>559</v>
      </c>
      <c r="E59" s="455"/>
      <c r="F59" s="455"/>
    </row>
    <row r="60" spans="1:6" ht="16.5" customHeight="1" hidden="1">
      <c r="A60" s="434"/>
      <c r="B60" s="527"/>
      <c r="C60" s="527"/>
      <c r="D60" s="24" t="s">
        <v>279</v>
      </c>
      <c r="E60" s="24" t="s">
        <v>280</v>
      </c>
      <c r="F60" s="21" t="s">
        <v>560</v>
      </c>
    </row>
    <row r="61" spans="1:6" ht="13.5" customHeight="1" hidden="1">
      <c r="A61" s="28"/>
      <c r="B61" s="27"/>
      <c r="C61" s="28"/>
      <c r="D61" s="28"/>
      <c r="E61" s="28"/>
      <c r="F61" s="28" t="s">
        <v>281</v>
      </c>
    </row>
    <row r="62" spans="1:6" ht="13.5" hidden="1">
      <c r="A62" s="28" t="s">
        <v>497</v>
      </c>
      <c r="B62" s="236">
        <v>2</v>
      </c>
      <c r="C62" s="221">
        <v>226</v>
      </c>
      <c r="D62" s="221">
        <v>6960</v>
      </c>
      <c r="E62" s="221">
        <v>4172</v>
      </c>
      <c r="F62" s="221">
        <v>6797</v>
      </c>
    </row>
    <row r="63" spans="1:6" ht="13.5" hidden="1">
      <c r="A63" s="103" t="s">
        <v>273</v>
      </c>
      <c r="B63" s="236">
        <v>2</v>
      </c>
      <c r="C63" s="221">
        <v>225</v>
      </c>
      <c r="D63" s="221">
        <v>6912</v>
      </c>
      <c r="E63" s="221">
        <v>3792</v>
      </c>
      <c r="F63" s="221">
        <v>6676</v>
      </c>
    </row>
    <row r="64" spans="1:6" ht="16.5" customHeight="1" hidden="1">
      <c r="A64" s="103" t="s">
        <v>484</v>
      </c>
      <c r="B64" s="236">
        <v>2</v>
      </c>
      <c r="C64" s="221">
        <v>236</v>
      </c>
      <c r="D64" s="221">
        <v>7333</v>
      </c>
      <c r="E64" s="221">
        <v>4598</v>
      </c>
      <c r="F64" s="221">
        <v>7147</v>
      </c>
    </row>
    <row r="65" spans="1:6" ht="16.5" customHeight="1" hidden="1">
      <c r="A65" s="103" t="s">
        <v>537</v>
      </c>
      <c r="B65" s="236">
        <v>2</v>
      </c>
      <c r="C65" s="221">
        <v>216</v>
      </c>
      <c r="D65" s="221">
        <v>7219</v>
      </c>
      <c r="E65" s="221">
        <v>4565</v>
      </c>
      <c r="F65" s="221">
        <v>7235</v>
      </c>
    </row>
    <row r="66" spans="1:6" ht="16.5" customHeight="1" hidden="1">
      <c r="A66" s="103" t="s">
        <v>538</v>
      </c>
      <c r="B66" s="236">
        <v>4</v>
      </c>
      <c r="C66" s="221">
        <v>319</v>
      </c>
      <c r="D66" s="221">
        <v>10155</v>
      </c>
      <c r="E66" s="221">
        <v>5663</v>
      </c>
      <c r="F66" s="221">
        <v>9010</v>
      </c>
    </row>
    <row r="67" spans="1:6" ht="16.5" customHeight="1" hidden="1">
      <c r="A67" s="103" t="s">
        <v>539</v>
      </c>
      <c r="B67" s="236">
        <v>4</v>
      </c>
      <c r="C67" s="221">
        <v>387</v>
      </c>
      <c r="D67" s="221">
        <v>12427</v>
      </c>
      <c r="E67" s="221">
        <v>7360</v>
      </c>
      <c r="F67" s="221">
        <v>11292</v>
      </c>
    </row>
    <row r="68" spans="1:6" ht="16.5" customHeight="1" hidden="1">
      <c r="A68" s="103" t="s">
        <v>492</v>
      </c>
      <c r="B68" s="236"/>
      <c r="C68" s="221"/>
      <c r="D68" s="221"/>
      <c r="E68" s="221"/>
      <c r="F68" s="221"/>
    </row>
    <row r="69" spans="1:6" ht="16.5" customHeight="1" hidden="1">
      <c r="A69" s="49"/>
      <c r="B69" s="237"/>
      <c r="C69" s="238"/>
      <c r="D69" s="238"/>
      <c r="E69" s="238"/>
      <c r="F69" s="238"/>
    </row>
    <row r="70" spans="1:6" ht="16.5" customHeight="1" hidden="1">
      <c r="A70" s="28" t="s">
        <v>561</v>
      </c>
      <c r="B70" s="28"/>
      <c r="C70" s="28"/>
      <c r="D70" s="28"/>
      <c r="E70" s="28"/>
      <c r="F70" s="28"/>
    </row>
    <row r="71" ht="16.5" customHeight="1" hidden="1"/>
    <row r="72" ht="16.5" customHeight="1" hidden="1"/>
    <row r="73" s="219" customFormat="1" ht="13.5" customHeight="1">
      <c r="A73" s="224" t="s">
        <v>776</v>
      </c>
    </row>
    <row r="74" s="219" customFormat="1" ht="13.5" customHeight="1">
      <c r="G74" s="231" t="s">
        <v>562</v>
      </c>
    </row>
    <row r="75" spans="1:7" s="219" customFormat="1" ht="13.5" customHeight="1">
      <c r="A75" s="525" t="s">
        <v>563</v>
      </c>
      <c r="B75" s="528" t="s">
        <v>564</v>
      </c>
      <c r="C75" s="529" t="s">
        <v>565</v>
      </c>
      <c r="D75" s="528" t="s">
        <v>566</v>
      </c>
      <c r="E75" s="528"/>
      <c r="F75" s="528"/>
      <c r="G75" s="524"/>
    </row>
    <row r="76" spans="1:7" s="219" customFormat="1" ht="13.5" customHeight="1">
      <c r="A76" s="525"/>
      <c r="B76" s="528"/>
      <c r="C76" s="530"/>
      <c r="D76" s="239" t="s">
        <v>567</v>
      </c>
      <c r="E76" s="239" t="s">
        <v>568</v>
      </c>
      <c r="F76" s="239" t="s">
        <v>569</v>
      </c>
      <c r="G76" s="226" t="s">
        <v>570</v>
      </c>
    </row>
    <row r="77" s="219" customFormat="1" ht="13.5" customHeight="1">
      <c r="A77" s="228"/>
    </row>
    <row r="78" spans="1:7" s="219" customFormat="1" ht="15.75" customHeight="1">
      <c r="A78" s="229" t="s">
        <v>555</v>
      </c>
      <c r="B78" s="231">
        <v>85</v>
      </c>
      <c r="C78" s="231">
        <v>1193</v>
      </c>
      <c r="D78" s="231">
        <v>1193</v>
      </c>
      <c r="E78" s="231">
        <v>1165</v>
      </c>
      <c r="F78" s="231">
        <v>1148</v>
      </c>
      <c r="G78" s="231">
        <v>618</v>
      </c>
    </row>
    <row r="79" spans="1:7" s="219" customFormat="1" ht="15.75" customHeight="1">
      <c r="A79" s="104" t="s">
        <v>707</v>
      </c>
      <c r="B79" s="231">
        <v>53</v>
      </c>
      <c r="C79" s="231">
        <v>1093</v>
      </c>
      <c r="D79" s="231">
        <v>1080</v>
      </c>
      <c r="E79" s="231">
        <v>1050</v>
      </c>
      <c r="F79" s="231">
        <v>1017</v>
      </c>
      <c r="G79" s="231">
        <v>534</v>
      </c>
    </row>
    <row r="80" spans="1:7" s="219" customFormat="1" ht="15.75" customHeight="1">
      <c r="A80" s="104" t="s">
        <v>751</v>
      </c>
      <c r="B80" s="231">
        <v>54</v>
      </c>
      <c r="C80" s="231">
        <v>888</v>
      </c>
      <c r="D80" s="231">
        <v>888</v>
      </c>
      <c r="E80" s="231">
        <v>888</v>
      </c>
      <c r="F80" s="231">
        <v>800</v>
      </c>
      <c r="G80" s="231">
        <v>385</v>
      </c>
    </row>
    <row r="81" spans="1:7" s="219" customFormat="1" ht="15.75" customHeight="1">
      <c r="A81" s="104" t="s">
        <v>791</v>
      </c>
      <c r="B81" s="231">
        <v>68</v>
      </c>
      <c r="C81" s="231">
        <v>806</v>
      </c>
      <c r="D81" s="231">
        <v>806</v>
      </c>
      <c r="E81" s="231">
        <v>805</v>
      </c>
      <c r="F81" s="231">
        <v>714</v>
      </c>
      <c r="G81" s="231">
        <v>370</v>
      </c>
    </row>
    <row r="82" spans="1:7" s="219" customFormat="1" ht="15.75" customHeight="1">
      <c r="A82" s="104" t="s">
        <v>46</v>
      </c>
      <c r="B82" s="531" t="s">
        <v>950</v>
      </c>
      <c r="C82" s="532"/>
      <c r="D82" s="532"/>
      <c r="E82" s="532"/>
      <c r="F82" s="532"/>
      <c r="G82" s="532"/>
    </row>
    <row r="83" spans="1:7" s="219" customFormat="1" ht="13.5" customHeight="1">
      <c r="A83" s="232"/>
      <c r="B83" s="233"/>
      <c r="C83" s="234"/>
      <c r="D83" s="234"/>
      <c r="E83" s="234"/>
      <c r="F83" s="234"/>
      <c r="G83" s="234"/>
    </row>
    <row r="84" s="219" customFormat="1" ht="15.75" customHeight="1">
      <c r="A84" s="11" t="s">
        <v>948</v>
      </c>
    </row>
    <row r="85" ht="13.5" customHeight="1">
      <c r="A85" s="12"/>
    </row>
    <row r="86" ht="13.5" customHeight="1"/>
    <row r="87" s="219" customFormat="1" ht="13.5" customHeight="1">
      <c r="A87" s="240" t="s">
        <v>783</v>
      </c>
    </row>
    <row r="88" s="219" customFormat="1" ht="13.5" customHeight="1">
      <c r="E88" s="231" t="s">
        <v>562</v>
      </c>
    </row>
    <row r="89" spans="1:5" s="219" customFormat="1" ht="13.5" customHeight="1">
      <c r="A89" s="227" t="s">
        <v>563</v>
      </c>
      <c r="B89" s="524" t="s">
        <v>564</v>
      </c>
      <c r="C89" s="525"/>
      <c r="D89" s="524" t="s">
        <v>565</v>
      </c>
      <c r="E89" s="526"/>
    </row>
    <row r="90" s="219" customFormat="1" ht="13.5" customHeight="1">
      <c r="A90" s="228"/>
    </row>
    <row r="91" spans="1:4" s="219" customFormat="1" ht="13.5" customHeight="1" hidden="1">
      <c r="A91" s="229" t="s">
        <v>555</v>
      </c>
      <c r="B91" s="231">
        <v>191</v>
      </c>
      <c r="D91" s="231">
        <v>1259</v>
      </c>
    </row>
    <row r="92" spans="1:4" s="219" customFormat="1" ht="15.75" customHeight="1">
      <c r="A92" s="229" t="s">
        <v>708</v>
      </c>
      <c r="B92" s="231">
        <v>361</v>
      </c>
      <c r="D92" s="231">
        <v>1652</v>
      </c>
    </row>
    <row r="93" spans="1:4" s="219" customFormat="1" ht="15.75" customHeight="1">
      <c r="A93" s="104" t="s">
        <v>750</v>
      </c>
      <c r="B93" s="231">
        <v>374</v>
      </c>
      <c r="D93" s="231">
        <v>1863</v>
      </c>
    </row>
    <row r="94" spans="1:4" s="219" customFormat="1" ht="15.75" customHeight="1">
      <c r="A94" s="104" t="s">
        <v>791</v>
      </c>
      <c r="B94" s="231">
        <v>392</v>
      </c>
      <c r="D94" s="231">
        <v>2126</v>
      </c>
    </row>
    <row r="95" spans="1:4" s="219" customFormat="1" ht="15.75" customHeight="1">
      <c r="A95" s="104" t="s">
        <v>46</v>
      </c>
      <c r="B95" s="231">
        <v>348</v>
      </c>
      <c r="D95" s="231">
        <v>2312</v>
      </c>
    </row>
    <row r="96" spans="1:4" s="219" customFormat="1" ht="15.75" customHeight="1">
      <c r="A96" s="104" t="s">
        <v>1062</v>
      </c>
      <c r="B96" s="231">
        <v>356</v>
      </c>
      <c r="D96" s="231">
        <v>2063</v>
      </c>
    </row>
    <row r="97" spans="1:5" s="219" customFormat="1" ht="15.75" customHeight="1">
      <c r="A97" s="104" t="s">
        <v>946</v>
      </c>
      <c r="B97" s="521" t="s">
        <v>951</v>
      </c>
      <c r="C97" s="522"/>
      <c r="D97" s="522"/>
      <c r="E97" s="522"/>
    </row>
    <row r="98" spans="1:5" s="219" customFormat="1" ht="13.5" customHeight="1">
      <c r="A98" s="241"/>
      <c r="B98" s="242"/>
      <c r="C98" s="234"/>
      <c r="D98" s="243"/>
      <c r="E98" s="234"/>
    </row>
    <row r="99" s="219" customFormat="1" ht="15.75" customHeight="1">
      <c r="A99" s="11" t="s">
        <v>949</v>
      </c>
    </row>
    <row r="100" spans="1:2" s="219" customFormat="1" ht="15.75" customHeight="1">
      <c r="A100" s="11" t="s">
        <v>788</v>
      </c>
      <c r="B100" s="11"/>
    </row>
    <row r="101" s="244" customFormat="1" ht="15.75" customHeight="1">
      <c r="A101" s="12" t="s">
        <v>789</v>
      </c>
    </row>
    <row r="102" ht="15.75" customHeight="1">
      <c r="A102" s="12" t="s">
        <v>812</v>
      </c>
    </row>
    <row r="103" ht="16.5" customHeight="1">
      <c r="A103" s="12"/>
    </row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</sheetData>
  <mergeCells count="30">
    <mergeCell ref="B89:C89"/>
    <mergeCell ref="D89:E89"/>
    <mergeCell ref="A75:A76"/>
    <mergeCell ref="B75:B76"/>
    <mergeCell ref="C75:C76"/>
    <mergeCell ref="D75:G75"/>
    <mergeCell ref="B82:G82"/>
    <mergeCell ref="A59:A60"/>
    <mergeCell ref="B59:B60"/>
    <mergeCell ref="C59:C60"/>
    <mergeCell ref="D59:F59"/>
    <mergeCell ref="F36:G36"/>
    <mergeCell ref="F37:G37"/>
    <mergeCell ref="B43:C43"/>
    <mergeCell ref="D43:E43"/>
    <mergeCell ref="B97:E97"/>
    <mergeCell ref="F28:G28"/>
    <mergeCell ref="B29:C29"/>
    <mergeCell ref="D29:E29"/>
    <mergeCell ref="F29:G29"/>
    <mergeCell ref="F30:G30"/>
    <mergeCell ref="F31:G31"/>
    <mergeCell ref="F33:G33"/>
    <mergeCell ref="F34:G34"/>
    <mergeCell ref="F35:G35"/>
    <mergeCell ref="D3:F3"/>
    <mergeCell ref="D19:I19"/>
    <mergeCell ref="A19:A21"/>
    <mergeCell ref="B19:B21"/>
    <mergeCell ref="C19:C2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zoomScale="85" zoomScaleNormal="85" workbookViewId="0" topLeftCell="A1">
      <selection activeCell="E105" sqref="E105"/>
    </sheetView>
  </sheetViews>
  <sheetFormatPr defaultColWidth="9.00390625" defaultRowHeight="12.75"/>
  <cols>
    <col min="1" max="1" width="19.375" style="245" customWidth="1"/>
    <col min="2" max="11" width="11.25390625" style="245" customWidth="1"/>
    <col min="12" max="16384" width="9.125" style="245" customWidth="1"/>
  </cols>
  <sheetData>
    <row r="1" spans="1:5" ht="14.25">
      <c r="A1" s="224" t="s">
        <v>952</v>
      </c>
      <c r="B1" s="212"/>
      <c r="C1" s="212"/>
      <c r="D1" s="212"/>
      <c r="E1" s="212"/>
    </row>
    <row r="2" spans="1:5" ht="13.5">
      <c r="A2" s="212"/>
      <c r="B2" s="212"/>
      <c r="C2" s="212"/>
      <c r="D2" s="212"/>
      <c r="E2" s="212"/>
    </row>
    <row r="3" spans="1:5" ht="18" customHeight="1">
      <c r="A3" s="246" t="s">
        <v>72</v>
      </c>
      <c r="B3" s="247" t="s">
        <v>954</v>
      </c>
      <c r="C3" s="533" t="s">
        <v>955</v>
      </c>
      <c r="D3" s="534"/>
      <c r="E3" s="212"/>
    </row>
    <row r="4" spans="1:5" ht="18" customHeight="1">
      <c r="A4" s="75" t="s">
        <v>953</v>
      </c>
      <c r="B4" s="374">
        <v>158</v>
      </c>
      <c r="C4" s="535">
        <v>1889</v>
      </c>
      <c r="D4" s="535"/>
      <c r="E4" s="212"/>
    </row>
    <row r="5" spans="1:5" ht="18" customHeight="1">
      <c r="A5" s="375">
        <v>19</v>
      </c>
      <c r="B5" s="376">
        <v>168</v>
      </c>
      <c r="C5" s="542">
        <v>1835</v>
      </c>
      <c r="D5" s="542"/>
      <c r="E5" s="212"/>
    </row>
    <row r="6" spans="1:5" ht="18" customHeight="1">
      <c r="A6" s="248" t="s">
        <v>956</v>
      </c>
      <c r="B6" s="212"/>
      <c r="C6" s="212"/>
      <c r="D6" s="212"/>
      <c r="E6" s="212"/>
    </row>
    <row r="9" s="250" customFormat="1" ht="15" customHeight="1">
      <c r="A9" s="249" t="s">
        <v>957</v>
      </c>
    </row>
    <row r="10" s="250" customFormat="1" ht="15" customHeight="1"/>
    <row r="11" spans="1:5" s="250" customFormat="1" ht="15" customHeight="1">
      <c r="A11" s="22" t="s">
        <v>284</v>
      </c>
      <c r="B11" s="539" t="s">
        <v>575</v>
      </c>
      <c r="C11" s="540"/>
      <c r="D11" s="539" t="s">
        <v>576</v>
      </c>
      <c r="E11" s="541"/>
    </row>
    <row r="12" spans="1:5" s="250" customFormat="1" ht="15" customHeight="1">
      <c r="A12" s="252"/>
      <c r="B12" s="253"/>
      <c r="C12" s="253"/>
      <c r="D12" s="253"/>
      <c r="E12" s="253"/>
    </row>
    <row r="13" spans="1:4" s="250" customFormat="1" ht="15" customHeight="1" hidden="1">
      <c r="A13" s="254" t="s">
        <v>555</v>
      </c>
      <c r="B13" s="114">
        <v>7</v>
      </c>
      <c r="D13" s="250">
        <v>272</v>
      </c>
    </row>
    <row r="14" spans="1:4" s="250" customFormat="1" ht="15" customHeight="1" hidden="1">
      <c r="A14" s="254" t="s">
        <v>708</v>
      </c>
      <c r="B14" s="114">
        <v>19</v>
      </c>
      <c r="D14" s="250">
        <v>782</v>
      </c>
    </row>
    <row r="15" spans="1:4" s="250" customFormat="1" ht="15" customHeight="1" hidden="1">
      <c r="A15" s="255" t="s">
        <v>1125</v>
      </c>
      <c r="B15" s="114">
        <v>29</v>
      </c>
      <c r="D15" s="250">
        <v>978</v>
      </c>
    </row>
    <row r="16" spans="1:4" s="250" customFormat="1" ht="15" customHeight="1">
      <c r="A16" s="255" t="s">
        <v>1041</v>
      </c>
      <c r="B16" s="114">
        <v>42</v>
      </c>
      <c r="D16" s="250">
        <v>940</v>
      </c>
    </row>
    <row r="17" spans="1:4" s="250" customFormat="1" ht="15" customHeight="1">
      <c r="A17" s="255" t="s">
        <v>46</v>
      </c>
      <c r="B17" s="114">
        <v>49</v>
      </c>
      <c r="D17" s="250">
        <v>1352</v>
      </c>
    </row>
    <row r="18" spans="1:4" s="250" customFormat="1" ht="15" customHeight="1">
      <c r="A18" s="255" t="s">
        <v>1062</v>
      </c>
      <c r="B18" s="114">
        <v>62</v>
      </c>
      <c r="D18" s="250">
        <v>2344</v>
      </c>
    </row>
    <row r="19" spans="1:4" s="250" customFormat="1" ht="15" customHeight="1">
      <c r="A19" s="255" t="s">
        <v>946</v>
      </c>
      <c r="B19" s="114">
        <v>70</v>
      </c>
      <c r="D19" s="250">
        <v>1855</v>
      </c>
    </row>
    <row r="20" spans="1:4" s="250" customFormat="1" ht="15" customHeight="1">
      <c r="A20" s="255" t="s">
        <v>348</v>
      </c>
      <c r="B20" s="114">
        <v>57</v>
      </c>
      <c r="D20" s="250">
        <v>1712</v>
      </c>
    </row>
    <row r="21" spans="1:5" s="250" customFormat="1" ht="15" customHeight="1">
      <c r="A21" s="256"/>
      <c r="B21" s="257"/>
      <c r="C21" s="258"/>
      <c r="D21" s="258"/>
      <c r="E21" s="258"/>
    </row>
    <row r="22" s="250" customFormat="1" ht="15" customHeight="1">
      <c r="A22" s="259" t="s">
        <v>361</v>
      </c>
    </row>
    <row r="23" s="250" customFormat="1" ht="15" customHeight="1">
      <c r="C23" s="250" t="s">
        <v>577</v>
      </c>
    </row>
    <row r="24" s="250" customFormat="1" ht="15" customHeight="1"/>
    <row r="25" spans="1:3" ht="15" customHeight="1" hidden="1">
      <c r="A25" s="16" t="s">
        <v>578</v>
      </c>
      <c r="B25" s="17"/>
      <c r="C25" s="17"/>
    </row>
    <row r="26" spans="1:7" ht="15" customHeight="1" hidden="1">
      <c r="A26" s="18"/>
      <c r="B26" s="17"/>
      <c r="G26" s="62"/>
    </row>
    <row r="27" spans="1:7" ht="15" customHeight="1" hidden="1">
      <c r="A27" s="22" t="s">
        <v>284</v>
      </c>
      <c r="B27" s="483" t="s">
        <v>579</v>
      </c>
      <c r="C27" s="455"/>
      <c r="D27" s="484"/>
      <c r="E27" s="483" t="s">
        <v>580</v>
      </c>
      <c r="F27" s="455"/>
      <c r="G27" s="455"/>
    </row>
    <row r="28" spans="1:7" ht="13.5" customHeight="1" hidden="1">
      <c r="A28" s="28"/>
      <c r="B28" s="27"/>
      <c r="C28" s="28"/>
      <c r="D28" s="20"/>
      <c r="E28" s="28"/>
      <c r="F28" s="28"/>
      <c r="G28" s="18"/>
    </row>
    <row r="29" spans="1:6" ht="13.5" hidden="1">
      <c r="A29" s="28" t="s">
        <v>583</v>
      </c>
      <c r="B29" s="27"/>
      <c r="C29" s="4">
        <v>76</v>
      </c>
      <c r="E29" s="4"/>
      <c r="F29" s="101">
        <v>1511</v>
      </c>
    </row>
    <row r="30" spans="1:7" ht="13.5" hidden="1">
      <c r="A30" s="103" t="s">
        <v>273</v>
      </c>
      <c r="B30" s="162"/>
      <c r="C30" s="260">
        <v>114</v>
      </c>
      <c r="D30" s="215"/>
      <c r="E30" s="4"/>
      <c r="F30" s="2">
        <v>1384</v>
      </c>
      <c r="G30" s="95"/>
    </row>
    <row r="31" spans="1:7" ht="15" customHeight="1" hidden="1">
      <c r="A31" s="103" t="s">
        <v>584</v>
      </c>
      <c r="B31" s="162"/>
      <c r="C31" s="260">
        <v>99</v>
      </c>
      <c r="D31" s="103"/>
      <c r="E31" s="4"/>
      <c r="F31" s="2">
        <v>1999</v>
      </c>
      <c r="G31" s="95"/>
    </row>
    <row r="32" spans="1:7" ht="15" customHeight="1" hidden="1">
      <c r="A32" s="103" t="s">
        <v>571</v>
      </c>
      <c r="B32" s="162"/>
      <c r="C32" s="260">
        <v>125</v>
      </c>
      <c r="D32" s="215"/>
      <c r="E32" s="4"/>
      <c r="F32" s="2">
        <v>2301</v>
      </c>
      <c r="G32" s="95"/>
    </row>
    <row r="33" spans="1:7" ht="15" customHeight="1" hidden="1">
      <c r="A33" s="103" t="s">
        <v>572</v>
      </c>
      <c r="B33" s="162"/>
      <c r="C33" s="260">
        <v>138</v>
      </c>
      <c r="D33" s="215"/>
      <c r="E33" s="4"/>
      <c r="F33" s="2">
        <v>2811</v>
      </c>
      <c r="G33" s="95"/>
    </row>
    <row r="34" spans="1:7" ht="15" customHeight="1" hidden="1">
      <c r="A34" s="103" t="s">
        <v>573</v>
      </c>
      <c r="B34" s="162"/>
      <c r="C34" s="260">
        <v>211</v>
      </c>
      <c r="D34" s="215"/>
      <c r="E34" s="4"/>
      <c r="F34" s="2">
        <v>3886</v>
      </c>
      <c r="G34" s="95"/>
    </row>
    <row r="35" spans="1:7" ht="15" customHeight="1" hidden="1">
      <c r="A35" s="42"/>
      <c r="B35" s="41"/>
      <c r="C35" s="42"/>
      <c r="D35" s="42"/>
      <c r="E35" s="42"/>
      <c r="F35" s="42"/>
      <c r="G35" s="42"/>
    </row>
    <row r="36" spans="1:3" ht="15" customHeight="1" hidden="1">
      <c r="A36" s="18" t="s">
        <v>585</v>
      </c>
      <c r="B36" s="17"/>
      <c r="C36" s="17"/>
    </row>
    <row r="37" ht="15" customHeight="1">
      <c r="A37" s="261" t="s">
        <v>961</v>
      </c>
    </row>
    <row r="38" ht="15" customHeight="1">
      <c r="G38" s="262" t="s">
        <v>795</v>
      </c>
    </row>
    <row r="39" spans="1:7" s="244" customFormat="1" ht="15" customHeight="1">
      <c r="A39" s="538" t="s">
        <v>586</v>
      </c>
      <c r="B39" s="538"/>
      <c r="C39" s="537"/>
      <c r="D39" s="536" t="s">
        <v>587</v>
      </c>
      <c r="E39" s="537"/>
      <c r="F39" s="264" t="s">
        <v>588</v>
      </c>
      <c r="G39" s="263" t="s">
        <v>589</v>
      </c>
    </row>
    <row r="40" spans="1:7" s="267" customFormat="1" ht="15" customHeight="1">
      <c r="A40" s="132"/>
      <c r="B40" s="132"/>
      <c r="C40" s="265"/>
      <c r="D40" s="266"/>
      <c r="E40" s="132"/>
      <c r="F40" s="132"/>
      <c r="G40" s="132"/>
    </row>
    <row r="41" spans="1:5" ht="15" customHeight="1">
      <c r="A41" s="268" t="s">
        <v>590</v>
      </c>
      <c r="B41" s="8"/>
      <c r="C41" s="56"/>
      <c r="D41" s="269"/>
      <c r="E41" s="8"/>
    </row>
    <row r="42" spans="1:7" ht="15" customHeight="1">
      <c r="A42" s="245" t="s">
        <v>813</v>
      </c>
      <c r="B42" s="8"/>
      <c r="C42" s="56"/>
      <c r="D42" s="269" t="s">
        <v>814</v>
      </c>
      <c r="E42" s="8"/>
      <c r="F42" s="267" t="s">
        <v>815</v>
      </c>
      <c r="G42" s="245">
        <v>90</v>
      </c>
    </row>
    <row r="43" spans="1:7" ht="15" customHeight="1">
      <c r="A43" s="245" t="s">
        <v>591</v>
      </c>
      <c r="B43" s="8"/>
      <c r="C43" s="56"/>
      <c r="D43" s="269" t="s">
        <v>592</v>
      </c>
      <c r="E43" s="8"/>
      <c r="F43" s="267" t="s">
        <v>593</v>
      </c>
      <c r="G43" s="245">
        <v>50</v>
      </c>
    </row>
    <row r="44" spans="1:7" ht="15" customHeight="1">
      <c r="A44" s="245" t="s">
        <v>594</v>
      </c>
      <c r="B44" s="8"/>
      <c r="C44" s="56"/>
      <c r="D44" s="269" t="s">
        <v>595</v>
      </c>
      <c r="E44" s="8"/>
      <c r="F44" s="267" t="s">
        <v>596</v>
      </c>
      <c r="G44" s="245">
        <v>50</v>
      </c>
    </row>
    <row r="45" spans="1:6" ht="15" customHeight="1">
      <c r="A45" s="245" t="s">
        <v>597</v>
      </c>
      <c r="B45" s="8"/>
      <c r="C45" s="56"/>
      <c r="D45" s="269"/>
      <c r="E45" s="8"/>
      <c r="F45" s="267"/>
    </row>
    <row r="46" spans="1:7" ht="15" customHeight="1">
      <c r="A46" s="245" t="s">
        <v>598</v>
      </c>
      <c r="B46" s="8"/>
      <c r="C46" s="56"/>
      <c r="D46" s="269" t="s">
        <v>599</v>
      </c>
      <c r="E46" s="8"/>
      <c r="F46" s="267" t="s">
        <v>600</v>
      </c>
      <c r="G46" s="245">
        <v>92</v>
      </c>
    </row>
    <row r="47" spans="1:7" ht="15" customHeight="1">
      <c r="A47" s="245" t="s">
        <v>601</v>
      </c>
      <c r="B47" s="8"/>
      <c r="C47" s="56"/>
      <c r="D47" s="269" t="s">
        <v>602</v>
      </c>
      <c r="E47" s="8"/>
      <c r="F47" s="267" t="s">
        <v>600</v>
      </c>
      <c r="G47" s="245">
        <v>100</v>
      </c>
    </row>
    <row r="48" spans="1:6" ht="15" customHeight="1">
      <c r="A48" s="245" t="s">
        <v>603</v>
      </c>
      <c r="B48" s="8"/>
      <c r="C48" s="56"/>
      <c r="D48" s="269"/>
      <c r="E48" s="8"/>
      <c r="F48" s="267"/>
    </row>
    <row r="49" spans="1:7" ht="15" customHeight="1">
      <c r="A49" s="8" t="s">
        <v>604</v>
      </c>
      <c r="B49" s="8"/>
      <c r="C49" s="56"/>
      <c r="D49" s="269" t="s">
        <v>599</v>
      </c>
      <c r="E49" s="8"/>
      <c r="F49" s="132" t="s">
        <v>600</v>
      </c>
      <c r="G49" s="8">
        <v>0</v>
      </c>
    </row>
    <row r="50" spans="1:7" ht="15" customHeight="1">
      <c r="A50" s="43"/>
      <c r="B50" s="43"/>
      <c r="C50" s="65"/>
      <c r="D50" s="135"/>
      <c r="E50" s="43"/>
      <c r="F50" s="43"/>
      <c r="G50" s="43"/>
    </row>
    <row r="51" ht="15" customHeight="1">
      <c r="A51" s="259" t="s">
        <v>362</v>
      </c>
    </row>
    <row r="52" ht="15" customHeight="1"/>
    <row r="53" s="250" customFormat="1" ht="14.25">
      <c r="A53" s="249" t="s">
        <v>962</v>
      </c>
    </row>
    <row r="54" s="250" customFormat="1" ht="15" customHeight="1">
      <c r="I54" s="270" t="s">
        <v>605</v>
      </c>
    </row>
    <row r="55" spans="1:9" s="250" customFormat="1" ht="15" customHeight="1">
      <c r="A55" s="548" t="s">
        <v>563</v>
      </c>
      <c r="B55" s="271" t="s">
        <v>797</v>
      </c>
      <c r="C55" s="543" t="s">
        <v>958</v>
      </c>
      <c r="D55" s="543" t="s">
        <v>606</v>
      </c>
      <c r="E55" s="543" t="s">
        <v>607</v>
      </c>
      <c r="F55" s="543" t="s">
        <v>608</v>
      </c>
      <c r="G55" s="543" t="s">
        <v>609</v>
      </c>
      <c r="H55" s="543" t="s">
        <v>610</v>
      </c>
      <c r="I55" s="546" t="s">
        <v>611</v>
      </c>
    </row>
    <row r="56" spans="1:9" s="250" customFormat="1" ht="15" customHeight="1">
      <c r="A56" s="501"/>
      <c r="B56" s="272" t="s">
        <v>798</v>
      </c>
      <c r="C56" s="544"/>
      <c r="D56" s="544"/>
      <c r="E56" s="544"/>
      <c r="F56" s="544"/>
      <c r="G56" s="544"/>
      <c r="H56" s="544"/>
      <c r="I56" s="500"/>
    </row>
    <row r="57" spans="1:9" s="250" customFormat="1" ht="15" customHeight="1">
      <c r="A57" s="501"/>
      <c r="B57" s="273" t="s">
        <v>799</v>
      </c>
      <c r="C57" s="544"/>
      <c r="D57" s="544"/>
      <c r="E57" s="544"/>
      <c r="F57" s="544"/>
      <c r="G57" s="544"/>
      <c r="H57" s="544"/>
      <c r="I57" s="500"/>
    </row>
    <row r="58" spans="1:9" s="250" customFormat="1" ht="15" customHeight="1">
      <c r="A58" s="549"/>
      <c r="B58" s="274" t="s">
        <v>800</v>
      </c>
      <c r="C58" s="545"/>
      <c r="D58" s="545"/>
      <c r="E58" s="545"/>
      <c r="F58" s="545"/>
      <c r="G58" s="545"/>
      <c r="H58" s="545"/>
      <c r="I58" s="547"/>
    </row>
    <row r="59" spans="1:9" s="278" customFormat="1" ht="14.25" customHeight="1" hidden="1">
      <c r="A59" s="275"/>
      <c r="B59" s="276"/>
      <c r="C59" s="277"/>
      <c r="D59" s="277"/>
      <c r="E59" s="277"/>
      <c r="F59" s="277"/>
      <c r="G59" s="277"/>
      <c r="H59" s="277"/>
      <c r="I59" s="277"/>
    </row>
    <row r="60" spans="1:9" s="278" customFormat="1" ht="15" customHeight="1" hidden="1">
      <c r="A60" s="279" t="s">
        <v>555</v>
      </c>
      <c r="B60" s="280"/>
      <c r="C60" s="281"/>
      <c r="D60" s="281"/>
      <c r="E60" s="281"/>
      <c r="F60" s="281"/>
      <c r="G60" s="281"/>
      <c r="H60" s="281"/>
      <c r="I60" s="281"/>
    </row>
    <row r="61" spans="1:9" s="250" customFormat="1" ht="15" customHeight="1" hidden="1">
      <c r="A61" s="254" t="s">
        <v>612</v>
      </c>
      <c r="B61" s="282">
        <f>SUM(B62:B63)</f>
        <v>168</v>
      </c>
      <c r="C61" s="253" t="s">
        <v>959</v>
      </c>
      <c r="D61" s="253">
        <f>SUM(D62:D63)</f>
        <v>366</v>
      </c>
      <c r="E61" s="253">
        <f>SUM(E62:E63)</f>
        <v>255</v>
      </c>
      <c r="F61" s="253">
        <f>SUM(F62:F63)</f>
        <v>193</v>
      </c>
      <c r="G61" s="253">
        <f>SUM(G62:G63)</f>
        <v>192</v>
      </c>
      <c r="H61" s="253">
        <f>SUM(H62:H63)</f>
        <v>213</v>
      </c>
      <c r="I61" s="253">
        <f>SUM(B61:H61)</f>
        <v>1387</v>
      </c>
    </row>
    <row r="62" spans="1:9" s="250" customFormat="1" ht="15" customHeight="1" hidden="1">
      <c r="A62" s="254" t="s">
        <v>613</v>
      </c>
      <c r="B62" s="282">
        <v>164</v>
      </c>
      <c r="C62" s="253" t="s">
        <v>959</v>
      </c>
      <c r="D62" s="253">
        <v>354</v>
      </c>
      <c r="E62" s="253">
        <v>241</v>
      </c>
      <c r="F62" s="253">
        <v>182</v>
      </c>
      <c r="G62" s="253">
        <v>183</v>
      </c>
      <c r="H62" s="253">
        <v>207</v>
      </c>
      <c r="I62" s="253">
        <f>SUM(B62:H62)</f>
        <v>1331</v>
      </c>
    </row>
    <row r="63" spans="1:9" s="250" customFormat="1" ht="15" customHeight="1" hidden="1">
      <c r="A63" s="254" t="s">
        <v>614</v>
      </c>
      <c r="B63" s="282">
        <v>4</v>
      </c>
      <c r="C63" s="253" t="s">
        <v>959</v>
      </c>
      <c r="D63" s="253">
        <v>12</v>
      </c>
      <c r="E63" s="253">
        <v>14</v>
      </c>
      <c r="F63" s="253">
        <v>11</v>
      </c>
      <c r="G63" s="253">
        <v>9</v>
      </c>
      <c r="H63" s="253">
        <v>6</v>
      </c>
      <c r="I63" s="253">
        <f>SUM(B63:H63)</f>
        <v>56</v>
      </c>
    </row>
    <row r="64" spans="1:9" s="250" customFormat="1" ht="15" customHeight="1">
      <c r="A64" s="254"/>
      <c r="B64" s="253"/>
      <c r="C64" s="253"/>
      <c r="D64" s="253"/>
      <c r="E64" s="253"/>
      <c r="F64" s="253"/>
      <c r="G64" s="253"/>
      <c r="H64" s="253"/>
      <c r="I64" s="253"/>
    </row>
    <row r="65" spans="1:9" s="250" customFormat="1" ht="15" customHeight="1" hidden="1">
      <c r="A65" s="279" t="s">
        <v>708</v>
      </c>
      <c r="B65" s="253"/>
      <c r="C65" s="253"/>
      <c r="D65" s="253"/>
      <c r="E65" s="253"/>
      <c r="F65" s="253"/>
      <c r="G65" s="253"/>
      <c r="H65" s="253"/>
      <c r="I65" s="253"/>
    </row>
    <row r="66" spans="1:9" s="250" customFormat="1" ht="15" customHeight="1" hidden="1">
      <c r="A66" s="254" t="s">
        <v>612</v>
      </c>
      <c r="B66" s="253">
        <v>195</v>
      </c>
      <c r="C66" s="253" t="s">
        <v>959</v>
      </c>
      <c r="D66" s="253">
        <v>457</v>
      </c>
      <c r="E66" s="253">
        <v>306</v>
      </c>
      <c r="F66" s="253">
        <v>202</v>
      </c>
      <c r="G66" s="253">
        <v>206</v>
      </c>
      <c r="H66" s="253">
        <v>216</v>
      </c>
      <c r="I66" s="253">
        <v>1582</v>
      </c>
    </row>
    <row r="67" spans="1:9" s="250" customFormat="1" ht="15" customHeight="1" hidden="1">
      <c r="A67" s="254" t="s">
        <v>613</v>
      </c>
      <c r="B67" s="253">
        <v>193</v>
      </c>
      <c r="C67" s="253" t="s">
        <v>959</v>
      </c>
      <c r="D67" s="253">
        <v>435</v>
      </c>
      <c r="E67" s="253">
        <v>294</v>
      </c>
      <c r="F67" s="253">
        <v>189</v>
      </c>
      <c r="G67" s="253">
        <v>202</v>
      </c>
      <c r="H67" s="253">
        <v>207</v>
      </c>
      <c r="I67" s="253">
        <v>1520</v>
      </c>
    </row>
    <row r="68" spans="1:9" s="250" customFormat="1" ht="15" customHeight="1" hidden="1">
      <c r="A68" s="254" t="s">
        <v>614</v>
      </c>
      <c r="B68" s="253">
        <v>2</v>
      </c>
      <c r="C68" s="253" t="s">
        <v>959</v>
      </c>
      <c r="D68" s="253">
        <v>22</v>
      </c>
      <c r="E68" s="253">
        <v>12</v>
      </c>
      <c r="F68" s="253">
        <v>13</v>
      </c>
      <c r="G68" s="253">
        <v>4</v>
      </c>
      <c r="H68" s="253">
        <v>9</v>
      </c>
      <c r="I68" s="253">
        <v>62</v>
      </c>
    </row>
    <row r="69" spans="1:9" s="250" customFormat="1" ht="13.5" customHeight="1" hidden="1">
      <c r="A69" s="254"/>
      <c r="B69" s="253"/>
      <c r="C69" s="253"/>
      <c r="D69" s="253"/>
      <c r="E69" s="253"/>
      <c r="F69" s="253"/>
      <c r="G69" s="253"/>
      <c r="H69" s="253"/>
      <c r="I69" s="253"/>
    </row>
    <row r="70" spans="1:9" s="250" customFormat="1" ht="15" customHeight="1" hidden="1">
      <c r="A70" s="279" t="s">
        <v>762</v>
      </c>
      <c r="B70" s="253"/>
      <c r="C70" s="253"/>
      <c r="D70" s="253"/>
      <c r="E70" s="253"/>
      <c r="F70" s="253"/>
      <c r="G70" s="253"/>
      <c r="H70" s="253"/>
      <c r="I70" s="253"/>
    </row>
    <row r="71" spans="1:9" s="250" customFormat="1" ht="15" customHeight="1" hidden="1">
      <c r="A71" s="254" t="s">
        <v>612</v>
      </c>
      <c r="B71" s="253">
        <v>195</v>
      </c>
      <c r="C71" s="253" t="s">
        <v>959</v>
      </c>
      <c r="D71" s="253">
        <v>558</v>
      </c>
      <c r="E71" s="253">
        <v>342</v>
      </c>
      <c r="F71" s="253">
        <v>230</v>
      </c>
      <c r="G71" s="253">
        <v>193</v>
      </c>
      <c r="H71" s="253">
        <v>224</v>
      </c>
      <c r="I71" s="253">
        <v>1742</v>
      </c>
    </row>
    <row r="72" spans="1:9" s="250" customFormat="1" ht="15" customHeight="1" hidden="1">
      <c r="A72" s="254" t="s">
        <v>613</v>
      </c>
      <c r="B72" s="253">
        <v>193</v>
      </c>
      <c r="C72" s="253" t="s">
        <v>959</v>
      </c>
      <c r="D72" s="253">
        <v>539</v>
      </c>
      <c r="E72" s="253">
        <v>325</v>
      </c>
      <c r="F72" s="253">
        <v>217</v>
      </c>
      <c r="G72" s="253">
        <v>190</v>
      </c>
      <c r="H72" s="253">
        <v>212</v>
      </c>
      <c r="I72" s="253">
        <v>1676</v>
      </c>
    </row>
    <row r="73" spans="1:9" s="250" customFormat="1" ht="15" customHeight="1" hidden="1">
      <c r="A73" s="254" t="s">
        <v>614</v>
      </c>
      <c r="B73" s="253">
        <v>2</v>
      </c>
      <c r="C73" s="253" t="s">
        <v>959</v>
      </c>
      <c r="D73" s="253">
        <v>19</v>
      </c>
      <c r="E73" s="253">
        <v>17</v>
      </c>
      <c r="F73" s="253">
        <v>13</v>
      </c>
      <c r="G73" s="253">
        <v>3</v>
      </c>
      <c r="H73" s="253">
        <v>12</v>
      </c>
      <c r="I73" s="253">
        <v>66</v>
      </c>
    </row>
    <row r="74" spans="1:9" s="250" customFormat="1" ht="13.5" customHeight="1" hidden="1">
      <c r="A74" s="254"/>
      <c r="B74" s="253"/>
      <c r="C74" s="253"/>
      <c r="D74" s="253"/>
      <c r="E74" s="253"/>
      <c r="F74" s="253"/>
      <c r="G74" s="253"/>
      <c r="H74" s="253"/>
      <c r="I74" s="253"/>
    </row>
    <row r="75" spans="1:9" s="250" customFormat="1" ht="15" customHeight="1" hidden="1">
      <c r="A75" s="279" t="s">
        <v>816</v>
      </c>
      <c r="B75" s="253"/>
      <c r="C75" s="253"/>
      <c r="D75" s="253"/>
      <c r="E75" s="253"/>
      <c r="F75" s="253"/>
      <c r="G75" s="253"/>
      <c r="H75" s="253"/>
      <c r="I75" s="253"/>
    </row>
    <row r="76" spans="1:9" s="250" customFormat="1" ht="15" customHeight="1" hidden="1">
      <c r="A76" s="254" t="s">
        <v>612</v>
      </c>
      <c r="B76" s="253">
        <f>SUM(B77:B78)</f>
        <v>209</v>
      </c>
      <c r="C76" s="253" t="s">
        <v>959</v>
      </c>
      <c r="D76" s="253">
        <f aca="true" t="shared" si="0" ref="D76:I76">SUM(D77:D78)</f>
        <v>650</v>
      </c>
      <c r="E76" s="253">
        <f t="shared" si="0"/>
        <v>335</v>
      </c>
      <c r="F76" s="253">
        <f t="shared" si="0"/>
        <v>286</v>
      </c>
      <c r="G76" s="253">
        <f t="shared" si="0"/>
        <v>213</v>
      </c>
      <c r="H76" s="253">
        <f t="shared" si="0"/>
        <v>258</v>
      </c>
      <c r="I76" s="253">
        <f t="shared" si="0"/>
        <v>1951</v>
      </c>
    </row>
    <row r="77" spans="1:9" s="250" customFormat="1" ht="15" customHeight="1" hidden="1">
      <c r="A77" s="254" t="s">
        <v>613</v>
      </c>
      <c r="B77" s="253">
        <v>206</v>
      </c>
      <c r="C77" s="253" t="s">
        <v>959</v>
      </c>
      <c r="D77" s="253">
        <v>630</v>
      </c>
      <c r="E77" s="253">
        <v>321</v>
      </c>
      <c r="F77" s="253">
        <v>274</v>
      </c>
      <c r="G77" s="253">
        <v>204</v>
      </c>
      <c r="H77" s="253">
        <v>251</v>
      </c>
      <c r="I77" s="253">
        <v>1886</v>
      </c>
    </row>
    <row r="78" spans="1:9" s="250" customFormat="1" ht="15" customHeight="1" hidden="1">
      <c r="A78" s="254" t="s">
        <v>614</v>
      </c>
      <c r="B78" s="253">
        <v>3</v>
      </c>
      <c r="C78" s="253" t="s">
        <v>959</v>
      </c>
      <c r="D78" s="253">
        <v>20</v>
      </c>
      <c r="E78" s="253">
        <v>14</v>
      </c>
      <c r="F78" s="253">
        <v>12</v>
      </c>
      <c r="G78" s="253">
        <v>9</v>
      </c>
      <c r="H78" s="253">
        <v>7</v>
      </c>
      <c r="I78" s="253">
        <v>65</v>
      </c>
    </row>
    <row r="79" spans="1:9" s="250" customFormat="1" ht="13.5" customHeight="1" hidden="1">
      <c r="A79" s="254"/>
      <c r="B79" s="253"/>
      <c r="C79" s="253"/>
      <c r="D79" s="253"/>
      <c r="E79" s="253"/>
      <c r="F79" s="253"/>
      <c r="G79" s="253"/>
      <c r="H79" s="253"/>
      <c r="I79" s="253"/>
    </row>
    <row r="80" spans="1:9" ht="15" customHeight="1" hidden="1">
      <c r="A80" s="279" t="s">
        <v>47</v>
      </c>
      <c r="B80" s="253"/>
      <c r="C80" s="253"/>
      <c r="D80" s="253"/>
      <c r="E80" s="253"/>
      <c r="F80" s="253"/>
      <c r="G80" s="253"/>
      <c r="H80" s="253"/>
      <c r="I80" s="253"/>
    </row>
    <row r="81" spans="1:9" ht="15" customHeight="1" hidden="1">
      <c r="A81" s="254" t="s">
        <v>612</v>
      </c>
      <c r="B81" s="253">
        <f>SUM(B82:B83)</f>
        <v>286</v>
      </c>
      <c r="C81" s="253" t="s">
        <v>959</v>
      </c>
      <c r="D81" s="253">
        <f aca="true" t="shared" si="1" ref="D81:I81">SUM(D82:D83)</f>
        <v>765</v>
      </c>
      <c r="E81" s="253">
        <f t="shared" si="1"/>
        <v>347</v>
      </c>
      <c r="F81" s="253">
        <f t="shared" si="1"/>
        <v>300</v>
      </c>
      <c r="G81" s="253">
        <f t="shared" si="1"/>
        <v>241</v>
      </c>
      <c r="H81" s="253">
        <f t="shared" si="1"/>
        <v>281</v>
      </c>
      <c r="I81" s="253">
        <f t="shared" si="1"/>
        <v>2220</v>
      </c>
    </row>
    <row r="82" spans="1:9" ht="15" customHeight="1" hidden="1">
      <c r="A82" s="254" t="s">
        <v>613</v>
      </c>
      <c r="B82" s="253">
        <v>283</v>
      </c>
      <c r="C82" s="253" t="s">
        <v>959</v>
      </c>
      <c r="D82" s="253">
        <v>740</v>
      </c>
      <c r="E82" s="253">
        <v>334</v>
      </c>
      <c r="F82" s="253">
        <v>287</v>
      </c>
      <c r="G82" s="253">
        <v>230</v>
      </c>
      <c r="H82" s="253">
        <v>273</v>
      </c>
      <c r="I82" s="253">
        <v>2147</v>
      </c>
    </row>
    <row r="83" spans="1:9" ht="15" customHeight="1" hidden="1">
      <c r="A83" s="254" t="s">
        <v>614</v>
      </c>
      <c r="B83" s="253">
        <v>3</v>
      </c>
      <c r="C83" s="253" t="s">
        <v>959</v>
      </c>
      <c r="D83" s="253">
        <v>25</v>
      </c>
      <c r="E83" s="253">
        <v>13</v>
      </c>
      <c r="F83" s="253">
        <v>13</v>
      </c>
      <c r="G83" s="253">
        <v>11</v>
      </c>
      <c r="H83" s="253">
        <v>8</v>
      </c>
      <c r="I83" s="253">
        <v>73</v>
      </c>
    </row>
    <row r="84" spans="1:9" ht="13.5" hidden="1">
      <c r="A84" s="254"/>
      <c r="B84" s="253"/>
      <c r="C84" s="253"/>
      <c r="D84" s="253"/>
      <c r="E84" s="253"/>
      <c r="F84" s="253"/>
      <c r="G84" s="253"/>
      <c r="H84" s="253"/>
      <c r="I84" s="253"/>
    </row>
    <row r="85" spans="1:9" ht="15" customHeight="1">
      <c r="A85" s="279" t="s">
        <v>1096</v>
      </c>
      <c r="B85" s="253"/>
      <c r="C85" s="253"/>
      <c r="D85" s="253"/>
      <c r="E85" s="253"/>
      <c r="F85" s="253"/>
      <c r="G85" s="253"/>
      <c r="H85" s="253"/>
      <c r="I85" s="253"/>
    </row>
    <row r="86" spans="1:9" ht="15" customHeight="1">
      <c r="A86" s="254" t="s">
        <v>612</v>
      </c>
      <c r="B86" s="253">
        <f>SUM(B87:B88)</f>
        <v>279</v>
      </c>
      <c r="C86" s="253" t="s">
        <v>959</v>
      </c>
      <c r="D86" s="253">
        <f aca="true" t="shared" si="2" ref="D86:I86">SUM(D87:D88)</f>
        <v>816</v>
      </c>
      <c r="E86" s="253">
        <f t="shared" si="2"/>
        <v>351</v>
      </c>
      <c r="F86" s="253">
        <f t="shared" si="2"/>
        <v>294</v>
      </c>
      <c r="G86" s="253">
        <f t="shared" si="2"/>
        <v>245</v>
      </c>
      <c r="H86" s="253">
        <f t="shared" si="2"/>
        <v>300</v>
      </c>
      <c r="I86" s="253">
        <f t="shared" si="2"/>
        <v>2285</v>
      </c>
    </row>
    <row r="87" spans="1:9" ht="15" customHeight="1">
      <c r="A87" s="254" t="s">
        <v>613</v>
      </c>
      <c r="B87" s="253">
        <v>276</v>
      </c>
      <c r="C87" s="253" t="s">
        <v>959</v>
      </c>
      <c r="D87" s="253">
        <v>789</v>
      </c>
      <c r="E87" s="253">
        <v>334</v>
      </c>
      <c r="F87" s="253">
        <v>280</v>
      </c>
      <c r="G87" s="253">
        <v>232</v>
      </c>
      <c r="H87" s="253">
        <v>295</v>
      </c>
      <c r="I87" s="253">
        <f>SUM(B87:H87)</f>
        <v>2206</v>
      </c>
    </row>
    <row r="88" spans="1:9" ht="15" customHeight="1">
      <c r="A88" s="254" t="s">
        <v>614</v>
      </c>
      <c r="B88" s="253">
        <v>3</v>
      </c>
      <c r="C88" s="253" t="s">
        <v>959</v>
      </c>
      <c r="D88" s="253">
        <v>27</v>
      </c>
      <c r="E88" s="253">
        <v>17</v>
      </c>
      <c r="F88" s="253">
        <v>14</v>
      </c>
      <c r="G88" s="253">
        <v>13</v>
      </c>
      <c r="H88" s="253">
        <v>5</v>
      </c>
      <c r="I88" s="253">
        <f>SUM(B88:H88)</f>
        <v>79</v>
      </c>
    </row>
    <row r="89" spans="1:15" ht="13.5">
      <c r="A89" s="254"/>
      <c r="B89" s="253"/>
      <c r="C89" s="253"/>
      <c r="J89" s="253"/>
      <c r="K89" s="253"/>
      <c r="L89" s="253"/>
      <c r="M89" s="253"/>
      <c r="N89" s="253"/>
      <c r="O89" s="253"/>
    </row>
    <row r="90" spans="1:15" ht="15" customHeight="1">
      <c r="A90" s="279" t="s">
        <v>960</v>
      </c>
      <c r="B90" s="253"/>
      <c r="C90" s="253"/>
      <c r="J90" s="253"/>
      <c r="K90" s="253"/>
      <c r="L90" s="253"/>
      <c r="M90" s="253"/>
      <c r="N90" s="253"/>
      <c r="O90" s="253"/>
    </row>
    <row r="91" spans="1:15" ht="15" customHeight="1">
      <c r="A91" s="254" t="s">
        <v>612</v>
      </c>
      <c r="B91" s="253">
        <f aca="true" t="shared" si="3" ref="B91:I91">SUM(B92:B93)</f>
        <v>246</v>
      </c>
      <c r="C91" s="253">
        <f t="shared" si="3"/>
        <v>285</v>
      </c>
      <c r="D91" s="253">
        <f t="shared" si="3"/>
        <v>515</v>
      </c>
      <c r="E91" s="253">
        <f t="shared" si="3"/>
        <v>358</v>
      </c>
      <c r="F91" s="253">
        <f t="shared" si="3"/>
        <v>301</v>
      </c>
      <c r="G91" s="253">
        <f t="shared" si="3"/>
        <v>270</v>
      </c>
      <c r="H91" s="253">
        <f t="shared" si="3"/>
        <v>326</v>
      </c>
      <c r="I91" s="253">
        <f t="shared" si="3"/>
        <v>2301</v>
      </c>
      <c r="J91" s="253"/>
      <c r="K91" s="253"/>
      <c r="L91" s="253"/>
      <c r="M91" s="253"/>
      <c r="N91" s="253"/>
      <c r="O91" s="253"/>
    </row>
    <row r="92" spans="1:15" ht="15" customHeight="1">
      <c r="A92" s="254" t="s">
        <v>613</v>
      </c>
      <c r="B92" s="253">
        <v>245</v>
      </c>
      <c r="C92" s="253">
        <v>280</v>
      </c>
      <c r="D92" s="250">
        <v>502</v>
      </c>
      <c r="E92" s="250">
        <v>346</v>
      </c>
      <c r="F92" s="250">
        <v>285</v>
      </c>
      <c r="G92" s="250">
        <v>259</v>
      </c>
      <c r="H92" s="250">
        <v>318</v>
      </c>
      <c r="I92" s="250">
        <v>2235</v>
      </c>
      <c r="J92" s="253"/>
      <c r="K92" s="253"/>
      <c r="L92" s="253"/>
      <c r="M92" s="253"/>
      <c r="N92" s="253"/>
      <c r="O92" s="253"/>
    </row>
    <row r="93" spans="1:15" ht="15" customHeight="1">
      <c r="A93" s="254" t="s">
        <v>614</v>
      </c>
      <c r="B93" s="253">
        <v>1</v>
      </c>
      <c r="C93" s="253">
        <v>5</v>
      </c>
      <c r="D93" s="250">
        <v>13</v>
      </c>
      <c r="E93" s="250">
        <v>12</v>
      </c>
      <c r="F93" s="250">
        <v>16</v>
      </c>
      <c r="G93" s="250">
        <v>11</v>
      </c>
      <c r="H93" s="250">
        <v>8</v>
      </c>
      <c r="I93" s="250">
        <v>66</v>
      </c>
      <c r="J93" s="253"/>
      <c r="K93" s="253"/>
      <c r="L93" s="253"/>
      <c r="M93" s="253"/>
      <c r="N93" s="253"/>
      <c r="O93" s="253"/>
    </row>
    <row r="94" spans="1:15" ht="15" customHeight="1">
      <c r="A94" s="254"/>
      <c r="B94" s="253"/>
      <c r="C94" s="253"/>
      <c r="D94" s="250"/>
      <c r="E94" s="250"/>
      <c r="F94" s="250"/>
      <c r="G94" s="250"/>
      <c r="H94" s="250"/>
      <c r="I94" s="250"/>
      <c r="J94" s="253"/>
      <c r="K94" s="253"/>
      <c r="L94" s="253"/>
      <c r="M94" s="253"/>
      <c r="N94" s="253"/>
      <c r="O94" s="253"/>
    </row>
    <row r="95" spans="1:15" ht="15" customHeight="1">
      <c r="A95" s="279" t="s">
        <v>390</v>
      </c>
      <c r="B95" s="253"/>
      <c r="C95" s="253"/>
      <c r="D95" s="250"/>
      <c r="E95" s="250"/>
      <c r="F95" s="250"/>
      <c r="G95" s="250"/>
      <c r="H95" s="250"/>
      <c r="I95" s="250"/>
      <c r="J95" s="253"/>
      <c r="K95" s="253"/>
      <c r="L95" s="253"/>
      <c r="M95" s="253"/>
      <c r="N95" s="253"/>
      <c r="O95" s="253"/>
    </row>
    <row r="96" spans="1:15" ht="15" customHeight="1">
      <c r="A96" s="254" t="s">
        <v>612</v>
      </c>
      <c r="B96" s="253">
        <v>222</v>
      </c>
      <c r="C96" s="253">
        <v>319</v>
      </c>
      <c r="D96" s="250">
        <v>458</v>
      </c>
      <c r="E96" s="250">
        <v>405</v>
      </c>
      <c r="F96" s="250">
        <v>343</v>
      </c>
      <c r="G96" s="250">
        <v>293</v>
      </c>
      <c r="H96" s="250">
        <v>321</v>
      </c>
      <c r="I96" s="250">
        <v>2361</v>
      </c>
      <c r="J96" s="253"/>
      <c r="K96" s="253"/>
      <c r="L96" s="253"/>
      <c r="M96" s="253"/>
      <c r="N96" s="253"/>
      <c r="O96" s="253"/>
    </row>
    <row r="97" spans="1:15" ht="15" customHeight="1">
      <c r="A97" s="254" t="s">
        <v>613</v>
      </c>
      <c r="B97" s="253">
        <v>222</v>
      </c>
      <c r="C97" s="253">
        <v>313</v>
      </c>
      <c r="D97" s="250">
        <v>447</v>
      </c>
      <c r="E97" s="250">
        <v>392</v>
      </c>
      <c r="F97" s="250">
        <v>327</v>
      </c>
      <c r="G97" s="250">
        <v>281</v>
      </c>
      <c r="H97" s="250">
        <v>311</v>
      </c>
      <c r="I97" s="250">
        <v>2293</v>
      </c>
      <c r="J97" s="253"/>
      <c r="K97" s="253"/>
      <c r="L97" s="253"/>
      <c r="M97" s="253"/>
      <c r="N97" s="253"/>
      <c r="O97" s="253"/>
    </row>
    <row r="98" spans="1:15" ht="15" customHeight="1">
      <c r="A98" s="254" t="s">
        <v>614</v>
      </c>
      <c r="B98" s="253">
        <v>0</v>
      </c>
      <c r="C98" s="253">
        <v>6</v>
      </c>
      <c r="D98" s="250">
        <v>11</v>
      </c>
      <c r="E98" s="250">
        <v>13</v>
      </c>
      <c r="F98" s="250">
        <v>16</v>
      </c>
      <c r="G98" s="250">
        <v>12</v>
      </c>
      <c r="H98" s="250">
        <v>10</v>
      </c>
      <c r="I98" s="250">
        <v>68</v>
      </c>
      <c r="J98" s="253"/>
      <c r="K98" s="253"/>
      <c r="L98" s="253"/>
      <c r="M98" s="253"/>
      <c r="N98" s="253"/>
      <c r="O98" s="253"/>
    </row>
    <row r="99" spans="1:9" ht="13.5">
      <c r="A99" s="283"/>
      <c r="B99" s="258"/>
      <c r="C99" s="258"/>
      <c r="D99" s="258"/>
      <c r="E99" s="258"/>
      <c r="F99" s="258"/>
      <c r="G99" s="258"/>
      <c r="H99" s="258"/>
      <c r="I99" s="43"/>
    </row>
    <row r="100" spans="1:8" ht="15" customHeight="1">
      <c r="A100" s="284" t="s">
        <v>967</v>
      </c>
      <c r="B100" s="253" t="s">
        <v>615</v>
      </c>
      <c r="C100" s="253"/>
      <c r="D100" s="253"/>
      <c r="E100" s="253"/>
      <c r="F100" s="253"/>
      <c r="G100" s="253"/>
      <c r="H100" s="253"/>
    </row>
    <row r="101" spans="1:8" ht="15" customHeight="1">
      <c r="A101" s="253"/>
      <c r="B101" s="253" t="s">
        <v>796</v>
      </c>
      <c r="C101" s="253"/>
      <c r="D101" s="253"/>
      <c r="E101" s="253"/>
      <c r="F101" s="253"/>
      <c r="G101" s="253"/>
      <c r="H101" s="253"/>
    </row>
    <row r="102" spans="1:8" ht="13.5">
      <c r="A102" s="253"/>
      <c r="B102" s="253"/>
      <c r="C102" s="253"/>
      <c r="D102" s="253"/>
      <c r="E102" s="253"/>
      <c r="F102" s="253"/>
      <c r="G102" s="253"/>
      <c r="H102" s="253"/>
    </row>
  </sheetData>
  <mergeCells count="17">
    <mergeCell ref="G55:G58"/>
    <mergeCell ref="H55:H58"/>
    <mergeCell ref="I55:I58"/>
    <mergeCell ref="A55:A58"/>
    <mergeCell ref="C55:C58"/>
    <mergeCell ref="D55:D58"/>
    <mergeCell ref="E55:E58"/>
    <mergeCell ref="F55:F58"/>
    <mergeCell ref="C3:D3"/>
    <mergeCell ref="C4:D4"/>
    <mergeCell ref="D39:E39"/>
    <mergeCell ref="A39:C39"/>
    <mergeCell ref="B11:C11"/>
    <mergeCell ref="D11:E11"/>
    <mergeCell ref="B27:D27"/>
    <mergeCell ref="E27:G27"/>
    <mergeCell ref="C5:D5"/>
  </mergeCells>
  <printOptions/>
  <pageMargins left="0.5905511811023623" right="0.5905511811023623" top="0.7874015748031497" bottom="0.7874015748031497" header="0.3937007874015748" footer="0.5118110236220472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0"/>
  <sheetViews>
    <sheetView zoomScaleSheetLayoutView="100" workbookViewId="0" topLeftCell="A1">
      <selection activeCell="N6" sqref="N6"/>
    </sheetView>
  </sheetViews>
  <sheetFormatPr defaultColWidth="9.00390625" defaultRowHeight="12.75"/>
  <cols>
    <col min="1" max="1" width="23.75390625" style="294" customWidth="1"/>
    <col min="2" max="3" width="9.875" style="294" customWidth="1"/>
    <col min="4" max="4" width="9.125" style="294" customWidth="1"/>
    <col min="5" max="5" width="9.875" style="294" bestFit="1" customWidth="1"/>
    <col min="6" max="6" width="10.375" style="294" customWidth="1"/>
    <col min="7" max="7" width="9.875" style="294" customWidth="1"/>
    <col min="8" max="8" width="9.25390625" style="294" bestFit="1" customWidth="1"/>
    <col min="9" max="9" width="9.75390625" style="294" customWidth="1"/>
    <col min="10" max="16384" width="9.125" style="294" customWidth="1"/>
  </cols>
  <sheetData>
    <row r="1" s="250" customFormat="1" ht="14.25">
      <c r="A1" s="249" t="s">
        <v>966</v>
      </c>
    </row>
    <row r="2" s="250" customFormat="1" ht="13.5">
      <c r="H2" s="270" t="s">
        <v>616</v>
      </c>
    </row>
    <row r="3" spans="1:9" s="250" customFormat="1" ht="13.5">
      <c r="A3" s="592" t="s">
        <v>617</v>
      </c>
      <c r="B3" s="276" t="s">
        <v>797</v>
      </c>
      <c r="C3" s="589" t="s">
        <v>958</v>
      </c>
      <c r="D3" s="595" t="s">
        <v>606</v>
      </c>
      <c r="E3" s="586" t="s">
        <v>607</v>
      </c>
      <c r="F3" s="586" t="s">
        <v>608</v>
      </c>
      <c r="G3" s="586" t="s">
        <v>609</v>
      </c>
      <c r="H3" s="589" t="s">
        <v>610</v>
      </c>
      <c r="I3" s="546" t="s">
        <v>611</v>
      </c>
    </row>
    <row r="4" spans="1:9" s="250" customFormat="1" ht="13.5">
      <c r="A4" s="593"/>
      <c r="B4" s="285" t="s">
        <v>801</v>
      </c>
      <c r="C4" s="590"/>
      <c r="D4" s="596"/>
      <c r="E4" s="587"/>
      <c r="F4" s="587"/>
      <c r="G4" s="587"/>
      <c r="H4" s="590"/>
      <c r="I4" s="500"/>
    </row>
    <row r="5" spans="1:9" s="250" customFormat="1" ht="13.5">
      <c r="A5" s="593"/>
      <c r="B5" s="286" t="s">
        <v>799</v>
      </c>
      <c r="C5" s="590"/>
      <c r="D5" s="596"/>
      <c r="E5" s="587"/>
      <c r="F5" s="587"/>
      <c r="G5" s="587"/>
      <c r="H5" s="590"/>
      <c r="I5" s="500"/>
    </row>
    <row r="6" spans="1:9" s="278" customFormat="1" ht="13.5">
      <c r="A6" s="594"/>
      <c r="B6" s="287" t="s">
        <v>802</v>
      </c>
      <c r="C6" s="591"/>
      <c r="D6" s="597"/>
      <c r="E6" s="588"/>
      <c r="F6" s="588"/>
      <c r="G6" s="588"/>
      <c r="H6" s="591"/>
      <c r="I6" s="547"/>
    </row>
    <row r="7" spans="1:9" s="278" customFormat="1" ht="12.75" customHeight="1">
      <c r="A7" s="275"/>
      <c r="B7" s="276"/>
      <c r="C7" s="277"/>
      <c r="D7" s="277"/>
      <c r="E7" s="277"/>
      <c r="F7" s="277"/>
      <c r="G7" s="277"/>
      <c r="H7" s="277"/>
      <c r="I7" s="277"/>
    </row>
    <row r="8" spans="1:9" s="278" customFormat="1" ht="13.5" hidden="1">
      <c r="A8" s="279" t="s">
        <v>618</v>
      </c>
      <c r="B8" s="280"/>
      <c r="D8" s="281"/>
      <c r="E8" s="281"/>
      <c r="F8" s="281"/>
      <c r="G8" s="281"/>
      <c r="H8" s="281"/>
      <c r="I8" s="281"/>
    </row>
    <row r="9" spans="1:9" s="250" customFormat="1" ht="13.5" hidden="1">
      <c r="A9" s="288" t="s">
        <v>619</v>
      </c>
      <c r="B9" s="282"/>
      <c r="D9" s="253"/>
      <c r="E9" s="253"/>
      <c r="F9" s="253"/>
      <c r="G9" s="253"/>
      <c r="H9" s="253"/>
      <c r="I9" s="253"/>
    </row>
    <row r="10" spans="1:9" s="250" customFormat="1" ht="13.5" hidden="1">
      <c r="A10" s="254" t="s">
        <v>612</v>
      </c>
      <c r="B10" s="282">
        <f>SUM(B11:B12)</f>
        <v>120</v>
      </c>
      <c r="D10" s="253">
        <f>SUM(D11:D12)</f>
        <v>233</v>
      </c>
      <c r="E10" s="253">
        <f>SUM(E11:E12)</f>
        <v>138</v>
      </c>
      <c r="F10" s="253">
        <f>SUM(F11:F12)</f>
        <v>99</v>
      </c>
      <c r="G10" s="253">
        <f>SUM(G11:G12)</f>
        <v>78</v>
      </c>
      <c r="H10" s="253">
        <f>SUM(H11:H12)</f>
        <v>98</v>
      </c>
      <c r="I10" s="253">
        <f>SUM(B10:H10)</f>
        <v>766</v>
      </c>
    </row>
    <row r="11" spans="1:9" s="250" customFormat="1" ht="13.5" hidden="1">
      <c r="A11" s="254" t="s">
        <v>613</v>
      </c>
      <c r="B11" s="282">
        <v>119</v>
      </c>
      <c r="D11" s="253">
        <v>225</v>
      </c>
      <c r="E11" s="253">
        <v>125</v>
      </c>
      <c r="F11" s="253">
        <v>92</v>
      </c>
      <c r="G11" s="253">
        <v>71</v>
      </c>
      <c r="H11" s="253">
        <v>95</v>
      </c>
      <c r="I11" s="253">
        <f>SUM(B11:H11)</f>
        <v>727</v>
      </c>
    </row>
    <row r="12" spans="1:9" s="250" customFormat="1" ht="13.5" hidden="1">
      <c r="A12" s="254" t="s">
        <v>614</v>
      </c>
      <c r="B12" s="282">
        <v>1</v>
      </c>
      <c r="D12" s="253">
        <v>8</v>
      </c>
      <c r="E12" s="253">
        <v>13</v>
      </c>
      <c r="F12" s="253">
        <v>7</v>
      </c>
      <c r="G12" s="253">
        <v>7</v>
      </c>
      <c r="H12" s="253">
        <v>3</v>
      </c>
      <c r="I12" s="253">
        <f>SUM(B12:H12)</f>
        <v>39</v>
      </c>
    </row>
    <row r="13" spans="1:9" s="250" customFormat="1" ht="13.5" hidden="1">
      <c r="A13" s="288"/>
      <c r="B13" s="282"/>
      <c r="D13" s="253"/>
      <c r="E13" s="253"/>
      <c r="F13" s="253"/>
      <c r="G13" s="253"/>
      <c r="H13" s="253"/>
      <c r="I13" s="253"/>
    </row>
    <row r="14" spans="1:9" s="250" customFormat="1" ht="13.5" hidden="1">
      <c r="A14" s="288" t="s">
        <v>620</v>
      </c>
      <c r="B14" s="282"/>
      <c r="D14" s="253"/>
      <c r="E14" s="253"/>
      <c r="F14" s="253"/>
      <c r="G14" s="253"/>
      <c r="H14" s="253"/>
      <c r="I14" s="253"/>
    </row>
    <row r="15" spans="1:9" s="250" customFormat="1" ht="13.5" hidden="1">
      <c r="A15" s="254" t="s">
        <v>612</v>
      </c>
      <c r="B15" s="253">
        <f>SUM(B16:B18)</f>
        <v>3</v>
      </c>
      <c r="D15" s="253">
        <f>SUM(D16:D18)</f>
        <v>59</v>
      </c>
      <c r="E15" s="253">
        <f>SUM(E16:E18)</f>
        <v>83</v>
      </c>
      <c r="F15" s="253">
        <f>SUM(F16:F18)</f>
        <v>77</v>
      </c>
      <c r="G15" s="253">
        <f>SUM(G16:G18)</f>
        <v>108</v>
      </c>
      <c r="H15" s="253">
        <f>SUM(H16:H18)</f>
        <v>96</v>
      </c>
      <c r="I15" s="253">
        <f>SUM(B15:H15)</f>
        <v>426</v>
      </c>
    </row>
    <row r="16" spans="1:9" s="250" customFormat="1" ht="13.5" hidden="1">
      <c r="A16" s="254" t="s">
        <v>621</v>
      </c>
      <c r="B16" s="282">
        <v>3</v>
      </c>
      <c r="D16" s="253">
        <v>18</v>
      </c>
      <c r="E16" s="253">
        <v>32</v>
      </c>
      <c r="F16" s="253">
        <v>27</v>
      </c>
      <c r="G16" s="253">
        <v>48</v>
      </c>
      <c r="H16" s="253">
        <v>53</v>
      </c>
      <c r="I16" s="253">
        <f>SUM(B16:H16)</f>
        <v>181</v>
      </c>
    </row>
    <row r="17" spans="1:9" s="250" customFormat="1" ht="13.5" hidden="1">
      <c r="A17" s="254" t="s">
        <v>622</v>
      </c>
      <c r="B17" s="289" t="s">
        <v>719</v>
      </c>
      <c r="D17" s="253">
        <v>40</v>
      </c>
      <c r="E17" s="253">
        <v>49</v>
      </c>
      <c r="F17" s="253">
        <v>48</v>
      </c>
      <c r="G17" s="253">
        <v>49</v>
      </c>
      <c r="H17" s="253">
        <v>21</v>
      </c>
      <c r="I17" s="253">
        <f>SUM(B17:H17)</f>
        <v>207</v>
      </c>
    </row>
    <row r="18" spans="1:9" s="250" customFormat="1" ht="13.5" hidden="1">
      <c r="A18" s="290" t="s">
        <v>603</v>
      </c>
      <c r="B18" s="289" t="s">
        <v>719</v>
      </c>
      <c r="D18" s="253">
        <v>1</v>
      </c>
      <c r="E18" s="253">
        <v>2</v>
      </c>
      <c r="F18" s="253">
        <v>2</v>
      </c>
      <c r="G18" s="253">
        <v>11</v>
      </c>
      <c r="H18" s="253">
        <v>22</v>
      </c>
      <c r="I18" s="253">
        <f>SUM(B18:H18)</f>
        <v>38</v>
      </c>
    </row>
    <row r="19" spans="1:9" s="250" customFormat="1" ht="13.5" hidden="1">
      <c r="A19" s="290"/>
      <c r="B19" s="291"/>
      <c r="D19" s="253"/>
      <c r="E19" s="253"/>
      <c r="F19" s="253"/>
      <c r="G19" s="253"/>
      <c r="H19" s="253"/>
      <c r="I19" s="253"/>
    </row>
    <row r="20" spans="1:9" s="250" customFormat="1" ht="2.25" customHeight="1" hidden="1">
      <c r="A20" s="279" t="s">
        <v>709</v>
      </c>
      <c r="B20" s="291"/>
      <c r="D20" s="253"/>
      <c r="E20" s="253"/>
      <c r="F20" s="253"/>
      <c r="G20" s="253"/>
      <c r="H20" s="253"/>
      <c r="I20" s="253"/>
    </row>
    <row r="21" spans="1:9" s="250" customFormat="1" ht="13.5" hidden="1">
      <c r="A21" s="288" t="s">
        <v>619</v>
      </c>
      <c r="B21" s="291"/>
      <c r="D21" s="253"/>
      <c r="E21" s="253"/>
      <c r="F21" s="253"/>
      <c r="G21" s="253"/>
      <c r="H21" s="253"/>
      <c r="I21" s="253"/>
    </row>
    <row r="22" spans="1:9" s="250" customFormat="1" ht="13.5" hidden="1">
      <c r="A22" s="254" t="s">
        <v>612</v>
      </c>
      <c r="B22" s="291">
        <v>134</v>
      </c>
      <c r="D22" s="253">
        <v>291</v>
      </c>
      <c r="E22" s="253">
        <v>167</v>
      </c>
      <c r="F22" s="253">
        <v>110</v>
      </c>
      <c r="G22" s="253">
        <v>93</v>
      </c>
      <c r="H22" s="253">
        <v>104</v>
      </c>
      <c r="I22" s="253">
        <v>899</v>
      </c>
    </row>
    <row r="23" spans="1:9" s="250" customFormat="1" ht="13.5" hidden="1">
      <c r="A23" s="254" t="s">
        <v>613</v>
      </c>
      <c r="B23" s="291">
        <v>132</v>
      </c>
      <c r="D23" s="253">
        <v>278</v>
      </c>
      <c r="E23" s="253">
        <v>158</v>
      </c>
      <c r="F23" s="253">
        <v>101</v>
      </c>
      <c r="G23" s="253">
        <v>91</v>
      </c>
      <c r="H23" s="253">
        <v>98</v>
      </c>
      <c r="I23" s="253">
        <v>858</v>
      </c>
    </row>
    <row r="24" spans="1:9" s="250" customFormat="1" ht="13.5" hidden="1">
      <c r="A24" s="254" t="s">
        <v>614</v>
      </c>
      <c r="B24" s="291">
        <v>2</v>
      </c>
      <c r="D24" s="253">
        <v>13</v>
      </c>
      <c r="E24" s="253">
        <v>9</v>
      </c>
      <c r="F24" s="253">
        <v>9</v>
      </c>
      <c r="G24" s="253">
        <v>2</v>
      </c>
      <c r="H24" s="253">
        <v>6</v>
      </c>
      <c r="I24" s="253">
        <v>41</v>
      </c>
    </row>
    <row r="25" spans="1:9" s="250" customFormat="1" ht="13.5" hidden="1">
      <c r="A25" s="288"/>
      <c r="B25" s="291"/>
      <c r="D25" s="253"/>
      <c r="E25" s="253"/>
      <c r="F25" s="253"/>
      <c r="G25" s="253"/>
      <c r="H25" s="253"/>
      <c r="I25" s="253"/>
    </row>
    <row r="26" spans="1:9" s="250" customFormat="1" ht="13.5" hidden="1">
      <c r="A26" s="288" t="s">
        <v>620</v>
      </c>
      <c r="B26" s="291"/>
      <c r="D26" s="253"/>
      <c r="E26" s="253"/>
      <c r="F26" s="253"/>
      <c r="G26" s="253"/>
      <c r="H26" s="253"/>
      <c r="I26" s="253"/>
    </row>
    <row r="27" spans="1:9" s="250" customFormat="1" ht="13.5" hidden="1">
      <c r="A27" s="254" t="s">
        <v>612</v>
      </c>
      <c r="B27" s="291">
        <v>1</v>
      </c>
      <c r="D27" s="253">
        <v>52</v>
      </c>
      <c r="E27" s="253">
        <v>92</v>
      </c>
      <c r="F27" s="253">
        <v>79</v>
      </c>
      <c r="G27" s="253">
        <v>99</v>
      </c>
      <c r="H27" s="253">
        <v>95</v>
      </c>
      <c r="I27" s="253">
        <v>418</v>
      </c>
    </row>
    <row r="28" spans="1:9" s="250" customFormat="1" ht="13.5" hidden="1">
      <c r="A28" s="254" t="s">
        <v>621</v>
      </c>
      <c r="B28" s="291">
        <v>1</v>
      </c>
      <c r="D28" s="253">
        <v>18</v>
      </c>
      <c r="E28" s="253">
        <v>30</v>
      </c>
      <c r="F28" s="253">
        <v>29</v>
      </c>
      <c r="G28" s="253">
        <v>46</v>
      </c>
      <c r="H28" s="253">
        <v>51</v>
      </c>
      <c r="I28" s="253">
        <v>175</v>
      </c>
    </row>
    <row r="29" spans="1:9" s="250" customFormat="1" ht="13.5" hidden="1">
      <c r="A29" s="254" t="s">
        <v>622</v>
      </c>
      <c r="B29" s="289" t="s">
        <v>719</v>
      </c>
      <c r="D29" s="253">
        <v>34</v>
      </c>
      <c r="E29" s="253">
        <v>59</v>
      </c>
      <c r="F29" s="253">
        <v>49</v>
      </c>
      <c r="G29" s="253">
        <v>48</v>
      </c>
      <c r="H29" s="253">
        <v>24</v>
      </c>
      <c r="I29" s="253">
        <v>214</v>
      </c>
    </row>
    <row r="30" spans="1:9" s="250" customFormat="1" ht="13.5" hidden="1">
      <c r="A30" s="290" t="s">
        <v>603</v>
      </c>
      <c r="B30" s="289" t="s">
        <v>719</v>
      </c>
      <c r="D30" s="292" t="s">
        <v>719</v>
      </c>
      <c r="E30" s="253">
        <v>3</v>
      </c>
      <c r="F30" s="253">
        <v>1</v>
      </c>
      <c r="G30" s="253">
        <v>5</v>
      </c>
      <c r="H30" s="253">
        <v>20</v>
      </c>
      <c r="I30" s="253">
        <v>29</v>
      </c>
    </row>
    <row r="31" spans="1:9" s="250" customFormat="1" ht="13.5" hidden="1">
      <c r="A31" s="290"/>
      <c r="B31" s="292"/>
      <c r="D31" s="292"/>
      <c r="E31" s="253"/>
      <c r="F31" s="253"/>
      <c r="G31" s="253"/>
      <c r="H31" s="253"/>
      <c r="I31" s="253"/>
    </row>
    <row r="32" spans="1:9" s="250" customFormat="1" ht="13.5" hidden="1">
      <c r="A32" s="279" t="s">
        <v>763</v>
      </c>
      <c r="B32" s="291"/>
      <c r="D32" s="253"/>
      <c r="E32" s="253"/>
      <c r="F32" s="253"/>
      <c r="G32" s="253"/>
      <c r="H32" s="253"/>
      <c r="I32" s="253"/>
    </row>
    <row r="33" spans="1:9" s="250" customFormat="1" ht="13.5" hidden="1">
      <c r="A33" s="288" t="s">
        <v>619</v>
      </c>
      <c r="B33" s="291"/>
      <c r="D33" s="253"/>
      <c r="E33" s="253"/>
      <c r="F33" s="253"/>
      <c r="G33" s="253"/>
      <c r="H33" s="253"/>
      <c r="I33" s="253"/>
    </row>
    <row r="34" spans="1:9" s="250" customFormat="1" ht="13.5" hidden="1">
      <c r="A34" s="254" t="s">
        <v>612</v>
      </c>
      <c r="B34" s="291">
        <v>134</v>
      </c>
      <c r="D34" s="253">
        <v>291</v>
      </c>
      <c r="E34" s="253">
        <v>167</v>
      </c>
      <c r="F34" s="253">
        <v>110</v>
      </c>
      <c r="G34" s="253">
        <v>93</v>
      </c>
      <c r="H34" s="253">
        <v>104</v>
      </c>
      <c r="I34" s="253">
        <v>899</v>
      </c>
    </row>
    <row r="35" spans="1:9" s="250" customFormat="1" ht="13.5" hidden="1">
      <c r="A35" s="254" t="s">
        <v>613</v>
      </c>
      <c r="B35" s="291">
        <v>132</v>
      </c>
      <c r="D35" s="253">
        <v>278</v>
      </c>
      <c r="E35" s="253">
        <v>158</v>
      </c>
      <c r="F35" s="253">
        <v>101</v>
      </c>
      <c r="G35" s="253">
        <v>91</v>
      </c>
      <c r="H35" s="253">
        <v>98</v>
      </c>
      <c r="I35" s="253">
        <v>858</v>
      </c>
    </row>
    <row r="36" spans="1:9" s="250" customFormat="1" ht="13.5" hidden="1">
      <c r="A36" s="254" t="s">
        <v>614</v>
      </c>
      <c r="B36" s="291">
        <v>2</v>
      </c>
      <c r="D36" s="253">
        <v>13</v>
      </c>
      <c r="E36" s="253">
        <v>9</v>
      </c>
      <c r="F36" s="253">
        <v>9</v>
      </c>
      <c r="G36" s="253">
        <v>2</v>
      </c>
      <c r="H36" s="253">
        <v>6</v>
      </c>
      <c r="I36" s="253">
        <v>41</v>
      </c>
    </row>
    <row r="37" spans="1:9" s="250" customFormat="1" ht="13.5" hidden="1">
      <c r="A37" s="288"/>
      <c r="B37" s="291"/>
      <c r="D37" s="253"/>
      <c r="E37" s="253"/>
      <c r="F37" s="253"/>
      <c r="G37" s="253"/>
      <c r="H37" s="253"/>
      <c r="I37" s="253"/>
    </row>
    <row r="38" spans="1:9" s="250" customFormat="1" ht="13.5" hidden="1">
      <c r="A38" s="288" t="s">
        <v>620</v>
      </c>
      <c r="B38" s="291"/>
      <c r="D38" s="253"/>
      <c r="E38" s="253"/>
      <c r="F38" s="253"/>
      <c r="G38" s="253"/>
      <c r="H38" s="253"/>
      <c r="I38" s="253"/>
    </row>
    <row r="39" spans="1:9" s="278" customFormat="1" ht="13.5" hidden="1">
      <c r="A39" s="254" t="s">
        <v>612</v>
      </c>
      <c r="B39" s="291">
        <v>1</v>
      </c>
      <c r="D39" s="253">
        <v>45</v>
      </c>
      <c r="E39" s="253">
        <v>89</v>
      </c>
      <c r="F39" s="253">
        <v>92</v>
      </c>
      <c r="G39" s="253">
        <v>85</v>
      </c>
      <c r="H39" s="253">
        <v>101</v>
      </c>
      <c r="I39" s="253">
        <v>413</v>
      </c>
    </row>
    <row r="40" spans="1:9" s="250" customFormat="1" ht="13.5" hidden="1">
      <c r="A40" s="254" t="s">
        <v>621</v>
      </c>
      <c r="B40" s="291">
        <v>1</v>
      </c>
      <c r="D40" s="253">
        <v>8</v>
      </c>
      <c r="E40" s="253">
        <v>30</v>
      </c>
      <c r="F40" s="253">
        <v>34</v>
      </c>
      <c r="G40" s="253">
        <v>39</v>
      </c>
      <c r="H40" s="253">
        <v>54</v>
      </c>
      <c r="I40" s="253">
        <v>166</v>
      </c>
    </row>
    <row r="41" spans="1:9" s="250" customFormat="1" ht="13.5" hidden="1">
      <c r="A41" s="254" t="s">
        <v>622</v>
      </c>
      <c r="B41" s="289" t="s">
        <v>719</v>
      </c>
      <c r="D41" s="253">
        <v>36</v>
      </c>
      <c r="E41" s="253">
        <v>57</v>
      </c>
      <c r="F41" s="253">
        <v>56</v>
      </c>
      <c r="G41" s="253">
        <v>41</v>
      </c>
      <c r="H41" s="253">
        <v>24</v>
      </c>
      <c r="I41" s="253">
        <v>214</v>
      </c>
    </row>
    <row r="42" spans="1:9" s="250" customFormat="1" ht="13.5" hidden="1">
      <c r="A42" s="290" t="s">
        <v>603</v>
      </c>
      <c r="B42" s="289" t="s">
        <v>719</v>
      </c>
      <c r="D42" s="292">
        <v>1</v>
      </c>
      <c r="E42" s="253">
        <v>2</v>
      </c>
      <c r="F42" s="253">
        <v>2</v>
      </c>
      <c r="G42" s="253">
        <v>5</v>
      </c>
      <c r="H42" s="253">
        <v>23</v>
      </c>
      <c r="I42" s="253">
        <v>33</v>
      </c>
    </row>
    <row r="43" spans="1:9" s="250" customFormat="1" ht="13.5" hidden="1">
      <c r="A43" s="290"/>
      <c r="B43" s="292"/>
      <c r="D43" s="292"/>
      <c r="E43" s="253"/>
      <c r="F43" s="253"/>
      <c r="G43" s="253"/>
      <c r="H43" s="253"/>
      <c r="I43" s="253"/>
    </row>
    <row r="44" spans="1:9" s="250" customFormat="1" ht="13.5" hidden="1">
      <c r="A44" s="279" t="s">
        <v>817</v>
      </c>
      <c r="B44" s="291"/>
      <c r="D44" s="253"/>
      <c r="E44" s="253"/>
      <c r="F44" s="253"/>
      <c r="G44" s="253"/>
      <c r="H44" s="253"/>
      <c r="I44" s="253"/>
    </row>
    <row r="45" spans="1:9" s="250" customFormat="1" ht="13.5" hidden="1">
      <c r="A45" s="288" t="s">
        <v>619</v>
      </c>
      <c r="B45" s="291"/>
      <c r="D45" s="253"/>
      <c r="E45" s="253"/>
      <c r="F45" s="253"/>
      <c r="G45" s="253"/>
      <c r="H45" s="253"/>
      <c r="I45" s="253"/>
    </row>
    <row r="46" spans="1:9" s="250" customFormat="1" ht="13.5" hidden="1">
      <c r="A46" s="254" t="s">
        <v>612</v>
      </c>
      <c r="B46" s="291">
        <f>SUM(B47:B48)</f>
        <v>132</v>
      </c>
      <c r="D46" s="291">
        <f aca="true" t="shared" si="0" ref="D46:I46">SUM(D47:D48)</f>
        <v>461</v>
      </c>
      <c r="E46" s="291">
        <f t="shared" si="0"/>
        <v>185</v>
      </c>
      <c r="F46" s="291">
        <f t="shared" si="0"/>
        <v>155</v>
      </c>
      <c r="G46" s="291">
        <f t="shared" si="0"/>
        <v>101</v>
      </c>
      <c r="H46" s="291">
        <f t="shared" si="0"/>
        <v>104</v>
      </c>
      <c r="I46" s="291">
        <f t="shared" si="0"/>
        <v>1138</v>
      </c>
    </row>
    <row r="47" spans="1:9" s="250" customFormat="1" ht="13.5" hidden="1">
      <c r="A47" s="254" t="s">
        <v>613</v>
      </c>
      <c r="B47" s="291">
        <v>130</v>
      </c>
      <c r="D47" s="253">
        <v>449</v>
      </c>
      <c r="E47" s="253">
        <v>177</v>
      </c>
      <c r="F47" s="253">
        <v>146</v>
      </c>
      <c r="G47" s="253">
        <v>95</v>
      </c>
      <c r="H47" s="253">
        <v>99</v>
      </c>
      <c r="I47" s="253">
        <v>1096</v>
      </c>
    </row>
    <row r="48" spans="1:9" s="250" customFormat="1" ht="13.5" hidden="1">
      <c r="A48" s="254" t="s">
        <v>614</v>
      </c>
      <c r="B48" s="291">
        <v>2</v>
      </c>
      <c r="D48" s="253">
        <v>12</v>
      </c>
      <c r="E48" s="253">
        <v>8</v>
      </c>
      <c r="F48" s="253">
        <v>9</v>
      </c>
      <c r="G48" s="253">
        <v>6</v>
      </c>
      <c r="H48" s="253">
        <v>5</v>
      </c>
      <c r="I48" s="253">
        <v>42</v>
      </c>
    </row>
    <row r="49" spans="1:9" s="250" customFormat="1" ht="13.5" hidden="1">
      <c r="A49" s="288" t="s">
        <v>620</v>
      </c>
      <c r="B49" s="291"/>
      <c r="D49" s="253"/>
      <c r="E49" s="253"/>
      <c r="F49" s="253"/>
      <c r="G49" s="253"/>
      <c r="H49" s="253"/>
      <c r="I49" s="253"/>
    </row>
    <row r="50" spans="1:9" s="250" customFormat="1" ht="13.5" hidden="1">
      <c r="A50" s="254" t="s">
        <v>612</v>
      </c>
      <c r="B50" s="291">
        <f>SUM(B51:B53)</f>
        <v>0</v>
      </c>
      <c r="D50" s="291">
        <f aca="true" t="shared" si="1" ref="D50:I50">SUM(D51:D53)</f>
        <v>43</v>
      </c>
      <c r="E50" s="291">
        <f t="shared" si="1"/>
        <v>84</v>
      </c>
      <c r="F50" s="291">
        <f t="shared" si="1"/>
        <v>111</v>
      </c>
      <c r="G50" s="291">
        <f t="shared" si="1"/>
        <v>108</v>
      </c>
      <c r="H50" s="291">
        <f t="shared" si="1"/>
        <v>128</v>
      </c>
      <c r="I50" s="291">
        <f t="shared" si="1"/>
        <v>474</v>
      </c>
    </row>
    <row r="51" spans="1:9" s="250" customFormat="1" ht="13.5" hidden="1">
      <c r="A51" s="254" t="s">
        <v>621</v>
      </c>
      <c r="B51" s="289" t="s">
        <v>719</v>
      </c>
      <c r="D51" s="253">
        <v>10</v>
      </c>
      <c r="E51" s="253">
        <v>33</v>
      </c>
      <c r="F51" s="253">
        <v>51</v>
      </c>
      <c r="G51" s="253">
        <v>50</v>
      </c>
      <c r="H51" s="253">
        <v>74</v>
      </c>
      <c r="I51" s="253">
        <v>218</v>
      </c>
    </row>
    <row r="52" spans="1:9" s="250" customFormat="1" ht="13.5" hidden="1">
      <c r="A52" s="254" t="s">
        <v>622</v>
      </c>
      <c r="B52" s="289" t="s">
        <v>719</v>
      </c>
      <c r="D52" s="253">
        <v>33</v>
      </c>
      <c r="E52" s="253">
        <v>48</v>
      </c>
      <c r="F52" s="253">
        <v>58</v>
      </c>
      <c r="G52" s="253">
        <v>48</v>
      </c>
      <c r="H52" s="253">
        <v>34</v>
      </c>
      <c r="I52" s="253">
        <v>221</v>
      </c>
    </row>
    <row r="53" spans="1:9" s="250" customFormat="1" ht="13.5" hidden="1">
      <c r="A53" s="290" t="s">
        <v>603</v>
      </c>
      <c r="B53" s="289" t="s">
        <v>719</v>
      </c>
      <c r="D53" s="292" t="s">
        <v>719</v>
      </c>
      <c r="E53" s="253">
        <v>3</v>
      </c>
      <c r="F53" s="253">
        <v>2</v>
      </c>
      <c r="G53" s="253">
        <v>10</v>
      </c>
      <c r="H53" s="253">
        <v>20</v>
      </c>
      <c r="I53" s="253">
        <v>35</v>
      </c>
    </row>
    <row r="54" spans="1:9" s="250" customFormat="1" ht="13.5" hidden="1">
      <c r="A54" s="290"/>
      <c r="B54" s="292"/>
      <c r="D54" s="292"/>
      <c r="E54" s="253"/>
      <c r="F54" s="253"/>
      <c r="G54" s="253"/>
      <c r="H54" s="253"/>
      <c r="I54" s="253"/>
    </row>
    <row r="55" spans="1:9" s="250" customFormat="1" ht="13.5" hidden="1">
      <c r="A55" s="279" t="s">
        <v>48</v>
      </c>
      <c r="B55" s="291"/>
      <c r="D55" s="253"/>
      <c r="E55" s="253"/>
      <c r="F55" s="253"/>
      <c r="G55" s="253"/>
      <c r="H55" s="253"/>
      <c r="I55" s="253"/>
    </row>
    <row r="56" spans="1:9" s="250" customFormat="1" ht="13.5" hidden="1">
      <c r="A56" s="288" t="s">
        <v>619</v>
      </c>
      <c r="B56" s="291"/>
      <c r="D56" s="253"/>
      <c r="E56" s="253"/>
      <c r="F56" s="253"/>
      <c r="G56" s="253"/>
      <c r="H56" s="253"/>
      <c r="I56" s="253"/>
    </row>
    <row r="57" spans="1:9" s="250" customFormat="1" ht="13.5" hidden="1">
      <c r="A57" s="254" t="s">
        <v>612</v>
      </c>
      <c r="B57" s="291">
        <f>SUM(B58:B59)</f>
        <v>194</v>
      </c>
      <c r="D57" s="291">
        <f aca="true" t="shared" si="2" ref="D57:I57">SUM(D58:D59)</f>
        <v>536</v>
      </c>
      <c r="E57" s="291">
        <f t="shared" si="2"/>
        <v>208</v>
      </c>
      <c r="F57" s="291">
        <f t="shared" si="2"/>
        <v>160</v>
      </c>
      <c r="G57" s="291">
        <f t="shared" si="2"/>
        <v>109</v>
      </c>
      <c r="H57" s="291">
        <f t="shared" si="2"/>
        <v>118</v>
      </c>
      <c r="I57" s="291">
        <f t="shared" si="2"/>
        <v>1325</v>
      </c>
    </row>
    <row r="58" spans="1:9" s="250" customFormat="1" ht="13.5" hidden="1">
      <c r="A58" s="254" t="s">
        <v>613</v>
      </c>
      <c r="B58" s="291">
        <v>192</v>
      </c>
      <c r="D58" s="253">
        <v>518</v>
      </c>
      <c r="E58" s="253">
        <v>199</v>
      </c>
      <c r="F58" s="253">
        <v>151</v>
      </c>
      <c r="G58" s="253">
        <v>100</v>
      </c>
      <c r="H58" s="253">
        <v>112</v>
      </c>
      <c r="I58" s="253">
        <v>1272</v>
      </c>
    </row>
    <row r="59" spans="1:9" s="250" customFormat="1" ht="13.5" hidden="1">
      <c r="A59" s="254" t="s">
        <v>614</v>
      </c>
      <c r="B59" s="291">
        <v>2</v>
      </c>
      <c r="D59" s="253">
        <v>18</v>
      </c>
      <c r="E59" s="253">
        <v>9</v>
      </c>
      <c r="F59" s="253">
        <v>9</v>
      </c>
      <c r="G59" s="253">
        <v>9</v>
      </c>
      <c r="H59" s="253">
        <v>6</v>
      </c>
      <c r="I59" s="253">
        <v>53</v>
      </c>
    </row>
    <row r="60" spans="1:9" s="250" customFormat="1" ht="13.5" hidden="1">
      <c r="A60" s="288" t="s">
        <v>620</v>
      </c>
      <c r="B60" s="291"/>
      <c r="D60" s="253"/>
      <c r="E60" s="253"/>
      <c r="F60" s="253"/>
      <c r="G60" s="253"/>
      <c r="H60" s="253"/>
      <c r="I60" s="253"/>
    </row>
    <row r="61" spans="1:9" s="250" customFormat="1" ht="13.5" hidden="1">
      <c r="A61" s="254" t="s">
        <v>612</v>
      </c>
      <c r="B61" s="291">
        <f>SUM(B62:B64)</f>
        <v>0</v>
      </c>
      <c r="D61" s="291">
        <f aca="true" t="shared" si="3" ref="D61:I61">SUM(D62:D64)</f>
        <v>37</v>
      </c>
      <c r="E61" s="291">
        <f t="shared" si="3"/>
        <v>80</v>
      </c>
      <c r="F61" s="291">
        <f t="shared" si="3"/>
        <v>101</v>
      </c>
      <c r="G61" s="291">
        <f t="shared" si="3"/>
        <v>111</v>
      </c>
      <c r="H61" s="291">
        <f t="shared" si="3"/>
        <v>147</v>
      </c>
      <c r="I61" s="291">
        <f t="shared" si="3"/>
        <v>476</v>
      </c>
    </row>
    <row r="62" spans="1:9" s="250" customFormat="1" ht="13.5" hidden="1">
      <c r="A62" s="254" t="s">
        <v>621</v>
      </c>
      <c r="B62" s="289">
        <v>0</v>
      </c>
      <c r="D62" s="253">
        <v>10</v>
      </c>
      <c r="E62" s="253">
        <v>29</v>
      </c>
      <c r="F62" s="253">
        <v>41</v>
      </c>
      <c r="G62" s="253">
        <v>55</v>
      </c>
      <c r="H62" s="253">
        <v>83</v>
      </c>
      <c r="I62" s="253">
        <v>218</v>
      </c>
    </row>
    <row r="63" spans="1:9" s="250" customFormat="1" ht="13.5" hidden="1">
      <c r="A63" s="254" t="s">
        <v>622</v>
      </c>
      <c r="B63" s="289">
        <v>0</v>
      </c>
      <c r="D63" s="253">
        <v>26</v>
      </c>
      <c r="E63" s="253">
        <v>49</v>
      </c>
      <c r="F63" s="253">
        <v>54</v>
      </c>
      <c r="G63" s="253">
        <v>45</v>
      </c>
      <c r="H63" s="253">
        <v>42</v>
      </c>
      <c r="I63" s="253">
        <v>216</v>
      </c>
    </row>
    <row r="64" spans="1:9" s="250" customFormat="1" ht="13.5" hidden="1">
      <c r="A64" s="290" t="s">
        <v>603</v>
      </c>
      <c r="B64" s="289">
        <v>0</v>
      </c>
      <c r="D64" s="292">
        <v>1</v>
      </c>
      <c r="E64" s="253">
        <v>2</v>
      </c>
      <c r="F64" s="253">
        <v>6</v>
      </c>
      <c r="G64" s="253">
        <v>11</v>
      </c>
      <c r="H64" s="253">
        <v>22</v>
      </c>
      <c r="I64" s="253">
        <v>42</v>
      </c>
    </row>
    <row r="65" spans="1:9" s="250" customFormat="1" ht="13.5" hidden="1">
      <c r="A65" s="290"/>
      <c r="B65" s="292"/>
      <c r="D65" s="292"/>
      <c r="E65" s="253"/>
      <c r="F65" s="253"/>
      <c r="G65" s="253"/>
      <c r="H65" s="253"/>
      <c r="I65" s="253"/>
    </row>
    <row r="66" spans="1:9" s="250" customFormat="1" ht="13.5" hidden="1">
      <c r="A66" s="279" t="s">
        <v>1097</v>
      </c>
      <c r="B66" s="291"/>
      <c r="D66" s="253"/>
      <c r="E66" s="253"/>
      <c r="F66" s="253"/>
      <c r="G66" s="253"/>
      <c r="H66" s="253"/>
      <c r="I66" s="253"/>
    </row>
    <row r="67" spans="1:9" s="250" customFormat="1" ht="13.5" hidden="1">
      <c r="A67" s="288" t="s">
        <v>619</v>
      </c>
      <c r="B67" s="291"/>
      <c r="D67" s="253"/>
      <c r="E67" s="253"/>
      <c r="F67" s="253"/>
      <c r="G67" s="253"/>
      <c r="H67" s="253"/>
      <c r="I67" s="253"/>
    </row>
    <row r="68" spans="1:9" s="250" customFormat="1" ht="13.5" hidden="1">
      <c r="A68" s="254" t="s">
        <v>612</v>
      </c>
      <c r="B68" s="291">
        <f>SUM(B69:B70)</f>
        <v>185</v>
      </c>
      <c r="C68" s="293" t="s">
        <v>963</v>
      </c>
      <c r="D68" s="291">
        <f aca="true" t="shared" si="4" ref="D68:I68">SUM(D69:D70)</f>
        <v>588</v>
      </c>
      <c r="E68" s="291">
        <f t="shared" si="4"/>
        <v>217</v>
      </c>
      <c r="F68" s="291">
        <f t="shared" si="4"/>
        <v>167</v>
      </c>
      <c r="G68" s="291">
        <f t="shared" si="4"/>
        <v>116</v>
      </c>
      <c r="H68" s="291">
        <f t="shared" si="4"/>
        <v>122</v>
      </c>
      <c r="I68" s="291">
        <f t="shared" si="4"/>
        <v>1395</v>
      </c>
    </row>
    <row r="69" spans="1:9" s="250" customFormat="1" ht="13.5" hidden="1">
      <c r="A69" s="254" t="s">
        <v>613</v>
      </c>
      <c r="B69" s="291">
        <v>185</v>
      </c>
      <c r="C69" s="293" t="s">
        <v>963</v>
      </c>
      <c r="D69" s="253">
        <v>572</v>
      </c>
      <c r="E69" s="253">
        <v>210</v>
      </c>
      <c r="F69" s="253">
        <v>156</v>
      </c>
      <c r="G69" s="253">
        <v>107</v>
      </c>
      <c r="H69" s="253">
        <v>119</v>
      </c>
      <c r="I69" s="253">
        <v>1349</v>
      </c>
    </row>
    <row r="70" spans="1:9" s="250" customFormat="1" ht="13.5" hidden="1">
      <c r="A70" s="254" t="s">
        <v>614</v>
      </c>
      <c r="B70" s="293" t="s">
        <v>963</v>
      </c>
      <c r="C70" s="293" t="s">
        <v>963</v>
      </c>
      <c r="D70" s="253">
        <v>16</v>
      </c>
      <c r="E70" s="253">
        <v>7</v>
      </c>
      <c r="F70" s="253">
        <v>11</v>
      </c>
      <c r="G70" s="253">
        <v>9</v>
      </c>
      <c r="H70" s="253">
        <v>3</v>
      </c>
      <c r="I70" s="253">
        <v>46</v>
      </c>
    </row>
    <row r="71" spans="1:9" s="250" customFormat="1" ht="13.5" hidden="1">
      <c r="A71" s="288" t="s">
        <v>620</v>
      </c>
      <c r="B71" s="291"/>
      <c r="D71" s="253"/>
      <c r="E71" s="253"/>
      <c r="F71" s="253"/>
      <c r="G71" s="253"/>
      <c r="H71" s="253"/>
      <c r="I71" s="253"/>
    </row>
    <row r="72" spans="1:9" s="250" customFormat="1" ht="13.5" hidden="1">
      <c r="A72" s="254" t="s">
        <v>612</v>
      </c>
      <c r="B72" s="293" t="s">
        <v>963</v>
      </c>
      <c r="C72" s="293" t="s">
        <v>963</v>
      </c>
      <c r="D72" s="291">
        <f aca="true" t="shared" si="5" ref="D72:I72">SUM(D73:D75)</f>
        <v>52</v>
      </c>
      <c r="E72" s="291">
        <f t="shared" si="5"/>
        <v>76</v>
      </c>
      <c r="F72" s="291">
        <f t="shared" si="5"/>
        <v>105</v>
      </c>
      <c r="G72" s="291">
        <f t="shared" si="5"/>
        <v>111</v>
      </c>
      <c r="H72" s="291">
        <f t="shared" si="5"/>
        <v>151</v>
      </c>
      <c r="I72" s="291">
        <f t="shared" si="5"/>
        <v>495</v>
      </c>
    </row>
    <row r="73" spans="1:9" s="250" customFormat="1" ht="13.5" hidden="1">
      <c r="A73" s="254" t="s">
        <v>621</v>
      </c>
      <c r="B73" s="293" t="s">
        <v>963</v>
      </c>
      <c r="C73" s="293" t="s">
        <v>963</v>
      </c>
      <c r="D73" s="253">
        <v>10</v>
      </c>
      <c r="E73" s="253">
        <v>29</v>
      </c>
      <c r="F73" s="253">
        <v>56</v>
      </c>
      <c r="G73" s="253">
        <v>62</v>
      </c>
      <c r="H73" s="253">
        <v>86</v>
      </c>
      <c r="I73" s="253">
        <v>243</v>
      </c>
    </row>
    <row r="74" spans="1:9" s="250" customFormat="1" ht="13.5" hidden="1">
      <c r="A74" s="254" t="s">
        <v>622</v>
      </c>
      <c r="B74" s="293" t="s">
        <v>963</v>
      </c>
      <c r="C74" s="293" t="s">
        <v>963</v>
      </c>
      <c r="D74" s="253">
        <v>41</v>
      </c>
      <c r="E74" s="253">
        <v>45</v>
      </c>
      <c r="F74" s="253">
        <v>44</v>
      </c>
      <c r="G74" s="253">
        <v>38</v>
      </c>
      <c r="H74" s="253">
        <v>43</v>
      </c>
      <c r="I74" s="253">
        <v>211</v>
      </c>
    </row>
    <row r="75" spans="1:9" s="250" customFormat="1" ht="13.5" hidden="1">
      <c r="A75" s="290" t="s">
        <v>603</v>
      </c>
      <c r="B75" s="293" t="s">
        <v>963</v>
      </c>
      <c r="C75" s="293" t="s">
        <v>963</v>
      </c>
      <c r="D75" s="292">
        <v>1</v>
      </c>
      <c r="E75" s="253">
        <v>2</v>
      </c>
      <c r="F75" s="253">
        <v>5</v>
      </c>
      <c r="G75" s="253">
        <v>11</v>
      </c>
      <c r="H75" s="253">
        <v>22</v>
      </c>
      <c r="I75" s="253">
        <v>41</v>
      </c>
    </row>
    <row r="76" spans="1:8" s="250" customFormat="1" ht="13.5" hidden="1">
      <c r="A76" s="290"/>
      <c r="B76" s="292"/>
      <c r="C76" s="292"/>
      <c r="D76" s="253"/>
      <c r="E76" s="253"/>
      <c r="F76" s="253"/>
      <c r="G76" s="253"/>
      <c r="H76" s="253"/>
    </row>
    <row r="77" spans="1:8" s="250" customFormat="1" ht="13.5">
      <c r="A77" s="279" t="s">
        <v>964</v>
      </c>
      <c r="B77" s="292"/>
      <c r="C77" s="292"/>
      <c r="D77" s="253"/>
      <c r="E77" s="253"/>
      <c r="F77" s="253"/>
      <c r="G77" s="253"/>
      <c r="H77" s="253"/>
    </row>
    <row r="78" spans="1:8" s="250" customFormat="1" ht="13.5">
      <c r="A78" s="288" t="s">
        <v>619</v>
      </c>
      <c r="B78" s="292"/>
      <c r="C78" s="292"/>
      <c r="D78" s="253"/>
      <c r="E78" s="253"/>
      <c r="F78" s="253"/>
      <c r="G78" s="253"/>
      <c r="H78" s="253"/>
    </row>
    <row r="79" spans="1:9" s="250" customFormat="1" ht="13.5">
      <c r="A79" s="254" t="s">
        <v>612</v>
      </c>
      <c r="B79" s="292">
        <f>SUM(B80:B81)</f>
        <v>133</v>
      </c>
      <c r="C79" s="292">
        <f aca="true" t="shared" si="6" ref="C79:I79">SUM(C80:C81)</f>
        <v>175</v>
      </c>
      <c r="D79" s="292">
        <f t="shared" si="6"/>
        <v>425</v>
      </c>
      <c r="E79" s="292">
        <f t="shared" si="6"/>
        <v>241</v>
      </c>
      <c r="F79" s="292">
        <f t="shared" si="6"/>
        <v>168</v>
      </c>
      <c r="G79" s="292">
        <f t="shared" si="6"/>
        <v>131</v>
      </c>
      <c r="H79" s="292">
        <f t="shared" si="6"/>
        <v>141</v>
      </c>
      <c r="I79" s="292">
        <f t="shared" si="6"/>
        <v>1414</v>
      </c>
    </row>
    <row r="80" spans="1:9" s="250" customFormat="1" ht="13.5">
      <c r="A80" s="254" t="s">
        <v>613</v>
      </c>
      <c r="B80" s="292">
        <v>133</v>
      </c>
      <c r="C80" s="292">
        <v>174</v>
      </c>
      <c r="D80" s="253">
        <v>414</v>
      </c>
      <c r="E80" s="253">
        <v>229</v>
      </c>
      <c r="F80" s="253">
        <v>158</v>
      </c>
      <c r="G80" s="253">
        <v>124</v>
      </c>
      <c r="H80" s="253">
        <v>135</v>
      </c>
      <c r="I80" s="250">
        <f>SUM(B80:H80)</f>
        <v>1367</v>
      </c>
    </row>
    <row r="81" spans="1:9" s="250" customFormat="1" ht="13.5">
      <c r="A81" s="254" t="s">
        <v>614</v>
      </c>
      <c r="B81" s="293" t="s">
        <v>963</v>
      </c>
      <c r="C81" s="292">
        <v>1</v>
      </c>
      <c r="D81" s="253">
        <v>11</v>
      </c>
      <c r="E81" s="253">
        <v>12</v>
      </c>
      <c r="F81" s="253">
        <v>10</v>
      </c>
      <c r="G81" s="253">
        <v>7</v>
      </c>
      <c r="H81" s="253">
        <v>6</v>
      </c>
      <c r="I81" s="250">
        <f>SUM(B81:H81)</f>
        <v>47</v>
      </c>
    </row>
    <row r="82" spans="1:8" s="250" customFormat="1" ht="13.5">
      <c r="A82" s="288" t="s">
        <v>965</v>
      </c>
      <c r="B82" s="292"/>
      <c r="C82" s="292"/>
      <c r="D82" s="253"/>
      <c r="E82" s="253"/>
      <c r="F82" s="253"/>
      <c r="G82" s="253"/>
      <c r="H82" s="253"/>
    </row>
    <row r="83" spans="1:9" s="250" customFormat="1" ht="13.5">
      <c r="A83" s="254" t="s">
        <v>612</v>
      </c>
      <c r="B83" s="293" t="s">
        <v>963</v>
      </c>
      <c r="C83" s="293" t="s">
        <v>963</v>
      </c>
      <c r="D83" s="292">
        <f aca="true" t="shared" si="7" ref="D83:I83">SUM(D84:D85)</f>
        <v>7</v>
      </c>
      <c r="E83" s="292">
        <f t="shared" si="7"/>
        <v>8</v>
      </c>
      <c r="F83" s="292">
        <f t="shared" si="7"/>
        <v>10</v>
      </c>
      <c r="G83" s="292">
        <f t="shared" si="7"/>
        <v>5</v>
      </c>
      <c r="H83" s="293" t="s">
        <v>963</v>
      </c>
      <c r="I83" s="292">
        <f t="shared" si="7"/>
        <v>30</v>
      </c>
    </row>
    <row r="84" spans="1:9" s="250" customFormat="1" ht="13.5">
      <c r="A84" s="254" t="s">
        <v>613</v>
      </c>
      <c r="B84" s="293" t="s">
        <v>963</v>
      </c>
      <c r="C84" s="293" t="s">
        <v>963</v>
      </c>
      <c r="D84" s="253">
        <v>7</v>
      </c>
      <c r="E84" s="253">
        <v>8</v>
      </c>
      <c r="F84" s="253">
        <v>10</v>
      </c>
      <c r="G84" s="253">
        <v>5</v>
      </c>
      <c r="H84" s="293" t="s">
        <v>963</v>
      </c>
      <c r="I84" s="250">
        <f>SUM(B84:H84)</f>
        <v>30</v>
      </c>
    </row>
    <row r="85" spans="1:9" s="250" customFormat="1" ht="13.5">
      <c r="A85" s="254" t="s">
        <v>614</v>
      </c>
      <c r="B85" s="293" t="s">
        <v>963</v>
      </c>
      <c r="C85" s="293" t="s">
        <v>963</v>
      </c>
      <c r="D85" s="293" t="s">
        <v>963</v>
      </c>
      <c r="E85" s="293" t="s">
        <v>963</v>
      </c>
      <c r="F85" s="293" t="s">
        <v>963</v>
      </c>
      <c r="G85" s="293" t="s">
        <v>963</v>
      </c>
      <c r="H85" s="293" t="s">
        <v>963</v>
      </c>
      <c r="I85" s="293" t="s">
        <v>963</v>
      </c>
    </row>
    <row r="86" spans="1:8" s="250" customFormat="1" ht="13.5">
      <c r="A86" s="288" t="s">
        <v>620</v>
      </c>
      <c r="B86" s="292"/>
      <c r="C86" s="292"/>
      <c r="D86" s="253"/>
      <c r="E86" s="253"/>
      <c r="F86" s="253"/>
      <c r="G86" s="253"/>
      <c r="H86" s="253"/>
    </row>
    <row r="87" spans="1:9" s="250" customFormat="1" ht="13.5">
      <c r="A87" s="254" t="s">
        <v>612</v>
      </c>
      <c r="B87" s="293" t="s">
        <v>963</v>
      </c>
      <c r="C87" s="293" t="s">
        <v>963</v>
      </c>
      <c r="D87" s="292">
        <f aca="true" t="shared" si="8" ref="D87:I87">SUM(D88:D90)</f>
        <v>46</v>
      </c>
      <c r="E87" s="292">
        <f t="shared" si="8"/>
        <v>78</v>
      </c>
      <c r="F87" s="292">
        <f t="shared" si="8"/>
        <v>100</v>
      </c>
      <c r="G87" s="292">
        <f t="shared" si="8"/>
        <v>124</v>
      </c>
      <c r="H87" s="292">
        <f t="shared" si="8"/>
        <v>155</v>
      </c>
      <c r="I87" s="292">
        <f t="shared" si="8"/>
        <v>503</v>
      </c>
    </row>
    <row r="88" spans="1:9" s="250" customFormat="1" ht="13.5">
      <c r="A88" s="254" t="s">
        <v>621</v>
      </c>
      <c r="B88" s="293" t="s">
        <v>963</v>
      </c>
      <c r="C88" s="293" t="s">
        <v>963</v>
      </c>
      <c r="D88" s="253">
        <v>10</v>
      </c>
      <c r="E88" s="253">
        <v>35</v>
      </c>
      <c r="F88" s="253">
        <v>46</v>
      </c>
      <c r="G88" s="253">
        <v>69</v>
      </c>
      <c r="H88" s="253">
        <v>91</v>
      </c>
      <c r="I88" s="250">
        <f>SUM(B88:H88)</f>
        <v>251</v>
      </c>
    </row>
    <row r="89" spans="1:9" s="250" customFormat="1" ht="13.5">
      <c r="A89" s="254" t="s">
        <v>622</v>
      </c>
      <c r="B89" s="293" t="s">
        <v>963</v>
      </c>
      <c r="C89" s="293" t="s">
        <v>963</v>
      </c>
      <c r="D89" s="253">
        <v>34</v>
      </c>
      <c r="E89" s="253">
        <v>42</v>
      </c>
      <c r="F89" s="253">
        <v>51</v>
      </c>
      <c r="G89" s="253">
        <v>47</v>
      </c>
      <c r="H89" s="253">
        <v>39</v>
      </c>
      <c r="I89" s="250">
        <f>SUM(B89:H89)</f>
        <v>213</v>
      </c>
    </row>
    <row r="90" spans="1:9" s="250" customFormat="1" ht="13.5">
      <c r="A90" s="290" t="s">
        <v>603</v>
      </c>
      <c r="B90" s="293" t="s">
        <v>963</v>
      </c>
      <c r="C90" s="293" t="s">
        <v>963</v>
      </c>
      <c r="D90" s="253">
        <v>2</v>
      </c>
      <c r="E90" s="253">
        <v>1</v>
      </c>
      <c r="F90" s="253">
        <v>3</v>
      </c>
      <c r="G90" s="253">
        <v>8</v>
      </c>
      <c r="H90" s="253">
        <v>25</v>
      </c>
      <c r="I90" s="250">
        <f>SUM(B90:H90)</f>
        <v>39</v>
      </c>
    </row>
    <row r="91" spans="1:8" s="250" customFormat="1" ht="13.5">
      <c r="A91" s="290"/>
      <c r="B91" s="293"/>
      <c r="C91" s="293"/>
      <c r="D91" s="253"/>
      <c r="E91" s="253"/>
      <c r="F91" s="253"/>
      <c r="G91" s="253"/>
      <c r="H91" s="253"/>
    </row>
    <row r="92" spans="1:8" s="250" customFormat="1" ht="13.5">
      <c r="A92" s="279" t="s">
        <v>391</v>
      </c>
      <c r="B92" s="293"/>
      <c r="C92" s="293"/>
      <c r="D92" s="253"/>
      <c r="E92" s="253"/>
      <c r="F92" s="253"/>
      <c r="G92" s="253"/>
      <c r="H92" s="253"/>
    </row>
    <row r="93" spans="1:8" s="250" customFormat="1" ht="13.5">
      <c r="A93" s="288" t="s">
        <v>619</v>
      </c>
      <c r="B93" s="293"/>
      <c r="C93" s="293"/>
      <c r="D93" s="253"/>
      <c r="E93" s="253"/>
      <c r="F93" s="253"/>
      <c r="G93" s="253"/>
      <c r="H93" s="253"/>
    </row>
    <row r="94" spans="1:9" s="250" customFormat="1" ht="13.5">
      <c r="A94" s="254" t="s">
        <v>612</v>
      </c>
      <c r="B94" s="292">
        <v>133</v>
      </c>
      <c r="C94" s="292">
        <v>201</v>
      </c>
      <c r="D94" s="253">
        <v>328</v>
      </c>
      <c r="E94" s="253">
        <v>252</v>
      </c>
      <c r="F94" s="253">
        <v>204</v>
      </c>
      <c r="G94" s="253">
        <v>133</v>
      </c>
      <c r="H94" s="253">
        <v>114</v>
      </c>
      <c r="I94" s="250">
        <v>1365</v>
      </c>
    </row>
    <row r="95" spans="1:9" s="250" customFormat="1" ht="13.5">
      <c r="A95" s="254" t="s">
        <v>613</v>
      </c>
      <c r="B95" s="292">
        <v>133</v>
      </c>
      <c r="C95" s="292">
        <v>198</v>
      </c>
      <c r="D95" s="253">
        <v>319</v>
      </c>
      <c r="E95" s="253">
        <v>242</v>
      </c>
      <c r="F95" s="253">
        <v>192</v>
      </c>
      <c r="G95" s="253">
        <v>122</v>
      </c>
      <c r="H95" s="253">
        <v>108</v>
      </c>
      <c r="I95" s="250">
        <v>1314</v>
      </c>
    </row>
    <row r="96" spans="1:9" s="250" customFormat="1" ht="13.5">
      <c r="A96" s="254" t="s">
        <v>614</v>
      </c>
      <c r="B96" s="293" t="s">
        <v>392</v>
      </c>
      <c r="C96" s="292">
        <v>3</v>
      </c>
      <c r="D96" s="253">
        <v>9</v>
      </c>
      <c r="E96" s="253">
        <v>10</v>
      </c>
      <c r="F96" s="253">
        <v>12</v>
      </c>
      <c r="G96" s="253">
        <v>11</v>
      </c>
      <c r="H96" s="253">
        <v>6</v>
      </c>
      <c r="I96" s="250">
        <v>51</v>
      </c>
    </row>
    <row r="97" spans="1:8" s="250" customFormat="1" ht="13.5">
      <c r="A97" s="288" t="s">
        <v>965</v>
      </c>
      <c r="B97" s="293"/>
      <c r="C97" s="293"/>
      <c r="D97" s="253"/>
      <c r="E97" s="253"/>
      <c r="F97" s="253"/>
      <c r="G97" s="253"/>
      <c r="H97" s="253"/>
    </row>
    <row r="98" spans="1:9" s="250" customFormat="1" ht="13.5">
      <c r="A98" s="254" t="s">
        <v>612</v>
      </c>
      <c r="B98" s="293" t="s">
        <v>392</v>
      </c>
      <c r="C98" s="293" t="s">
        <v>392</v>
      </c>
      <c r="D98" s="253">
        <v>12</v>
      </c>
      <c r="E98" s="253">
        <v>8</v>
      </c>
      <c r="F98" s="253">
        <v>8</v>
      </c>
      <c r="G98" s="253">
        <v>4</v>
      </c>
      <c r="H98" s="253">
        <v>1</v>
      </c>
      <c r="I98" s="250">
        <v>33</v>
      </c>
    </row>
    <row r="99" spans="1:9" s="250" customFormat="1" ht="13.5">
      <c r="A99" s="254" t="s">
        <v>613</v>
      </c>
      <c r="B99" s="293" t="s">
        <v>392</v>
      </c>
      <c r="C99" s="293" t="s">
        <v>392</v>
      </c>
      <c r="D99" s="253">
        <v>12</v>
      </c>
      <c r="E99" s="253">
        <v>8</v>
      </c>
      <c r="F99" s="253">
        <v>8</v>
      </c>
      <c r="G99" s="253">
        <v>4</v>
      </c>
      <c r="H99" s="253">
        <v>1</v>
      </c>
      <c r="I99" s="250">
        <v>33</v>
      </c>
    </row>
    <row r="100" spans="1:9" s="250" customFormat="1" ht="13.5">
      <c r="A100" s="254" t="s">
        <v>614</v>
      </c>
      <c r="B100" s="293" t="s">
        <v>392</v>
      </c>
      <c r="C100" s="293" t="s">
        <v>392</v>
      </c>
      <c r="D100" s="253" t="s">
        <v>392</v>
      </c>
      <c r="E100" s="253" t="s">
        <v>392</v>
      </c>
      <c r="F100" s="253" t="s">
        <v>392</v>
      </c>
      <c r="G100" s="253" t="s">
        <v>392</v>
      </c>
      <c r="H100" s="253" t="s">
        <v>392</v>
      </c>
      <c r="I100" s="250" t="s">
        <v>392</v>
      </c>
    </row>
    <row r="101" spans="1:8" s="250" customFormat="1" ht="13.5">
      <c r="A101" s="288" t="s">
        <v>620</v>
      </c>
      <c r="B101" s="293"/>
      <c r="C101" s="293"/>
      <c r="D101" s="253"/>
      <c r="E101" s="253"/>
      <c r="F101" s="253"/>
      <c r="G101" s="253"/>
      <c r="H101" s="253"/>
    </row>
    <row r="102" spans="1:8" s="250" customFormat="1" ht="13.5">
      <c r="A102" s="254" t="s">
        <v>612</v>
      </c>
      <c r="B102" s="293" t="s">
        <v>392</v>
      </c>
      <c r="C102" s="293" t="s">
        <v>392</v>
      </c>
      <c r="D102" s="253"/>
      <c r="E102" s="253"/>
      <c r="F102" s="253"/>
      <c r="G102" s="253"/>
      <c r="H102" s="253"/>
    </row>
    <row r="103" spans="1:9" s="250" customFormat="1" ht="13.5">
      <c r="A103" s="254" t="s">
        <v>621</v>
      </c>
      <c r="B103" s="293" t="s">
        <v>392</v>
      </c>
      <c r="C103" s="293" t="s">
        <v>392</v>
      </c>
      <c r="D103" s="253">
        <v>9</v>
      </c>
      <c r="E103" s="253">
        <v>30</v>
      </c>
      <c r="F103" s="253">
        <v>45</v>
      </c>
      <c r="G103" s="253">
        <v>65</v>
      </c>
      <c r="H103" s="253">
        <v>90</v>
      </c>
      <c r="I103" s="250">
        <v>239</v>
      </c>
    </row>
    <row r="104" spans="1:9" s="250" customFormat="1" ht="13.5">
      <c r="A104" s="254" t="s">
        <v>622</v>
      </c>
      <c r="B104" s="293" t="s">
        <v>392</v>
      </c>
      <c r="C104" s="293" t="s">
        <v>392</v>
      </c>
      <c r="D104" s="253">
        <v>27</v>
      </c>
      <c r="E104" s="253">
        <v>49</v>
      </c>
      <c r="F104" s="253">
        <v>55</v>
      </c>
      <c r="G104" s="253">
        <v>48</v>
      </c>
      <c r="H104" s="253">
        <v>42</v>
      </c>
      <c r="I104" s="250">
        <v>221</v>
      </c>
    </row>
    <row r="105" spans="1:9" s="250" customFormat="1" ht="13.5">
      <c r="A105" s="290" t="s">
        <v>603</v>
      </c>
      <c r="B105" s="293" t="s">
        <v>392</v>
      </c>
      <c r="C105" s="293" t="s">
        <v>392</v>
      </c>
      <c r="D105" s="253" t="s">
        <v>392</v>
      </c>
      <c r="E105" s="253" t="s">
        <v>392</v>
      </c>
      <c r="F105" s="253" t="s">
        <v>392</v>
      </c>
      <c r="G105" s="253">
        <v>1</v>
      </c>
      <c r="H105" s="253">
        <v>6</v>
      </c>
      <c r="I105" s="250">
        <v>7</v>
      </c>
    </row>
    <row r="106" spans="1:9" s="250" customFormat="1" ht="13.5">
      <c r="A106" s="283"/>
      <c r="B106" s="258"/>
      <c r="C106" s="258"/>
      <c r="D106" s="258"/>
      <c r="E106" s="258"/>
      <c r="F106" s="258"/>
      <c r="G106" s="258"/>
      <c r="H106" s="258"/>
      <c r="I106" s="258"/>
    </row>
    <row r="107" spans="1:2" s="250" customFormat="1" ht="13.5">
      <c r="A107" s="250" t="s">
        <v>967</v>
      </c>
      <c r="B107" s="250" t="s">
        <v>803</v>
      </c>
    </row>
    <row r="108" s="250" customFormat="1" ht="13.5">
      <c r="B108" s="250" t="s">
        <v>804</v>
      </c>
    </row>
    <row r="109" s="250" customFormat="1" ht="13.5"/>
    <row r="110" s="250" customFormat="1" ht="13.5"/>
    <row r="111" s="250" customFormat="1" ht="13.5">
      <c r="I111" s="253"/>
    </row>
    <row r="112" s="250" customFormat="1" ht="14.25">
      <c r="A112" s="249" t="s">
        <v>987</v>
      </c>
    </row>
    <row r="113" spans="1:8" ht="13.5" hidden="1">
      <c r="A113" s="250"/>
      <c r="B113" s="250"/>
      <c r="C113" s="250"/>
      <c r="D113" s="250"/>
      <c r="E113" s="250"/>
      <c r="F113" s="250"/>
      <c r="G113" s="250"/>
      <c r="H113" s="270" t="s">
        <v>623</v>
      </c>
    </row>
    <row r="114" spans="1:8" ht="13.5" hidden="1">
      <c r="A114" s="251" t="s">
        <v>617</v>
      </c>
      <c r="B114" s="539" t="s">
        <v>624</v>
      </c>
      <c r="C114" s="540"/>
      <c r="D114" s="539" t="s">
        <v>625</v>
      </c>
      <c r="E114" s="541"/>
      <c r="F114" s="540"/>
      <c r="G114" s="539" t="s">
        <v>626</v>
      </c>
      <c r="H114" s="541"/>
    </row>
    <row r="115" spans="1:8" ht="13.5" hidden="1">
      <c r="A115" s="252"/>
      <c r="B115" s="253"/>
      <c r="C115" s="253"/>
      <c r="D115" s="253"/>
      <c r="E115" s="253"/>
      <c r="F115" s="253"/>
      <c r="G115" s="253"/>
      <c r="H115" s="253"/>
    </row>
    <row r="116" spans="1:8" ht="13.5" hidden="1">
      <c r="A116" s="288" t="s">
        <v>618</v>
      </c>
      <c r="B116" s="253"/>
      <c r="C116" s="253"/>
      <c r="D116" s="253"/>
      <c r="E116" s="253"/>
      <c r="F116" s="253"/>
      <c r="G116" s="253"/>
      <c r="H116" s="253"/>
    </row>
    <row r="117" spans="1:8" ht="13.5" hidden="1">
      <c r="A117" s="288" t="s">
        <v>627</v>
      </c>
      <c r="B117" s="250"/>
      <c r="C117" s="250">
        <v>267</v>
      </c>
      <c r="D117" s="250"/>
      <c r="E117" s="250">
        <v>2410</v>
      </c>
      <c r="F117" s="295" t="s">
        <v>628</v>
      </c>
      <c r="G117" s="250">
        <v>9</v>
      </c>
      <c r="H117" s="295" t="s">
        <v>628</v>
      </c>
    </row>
    <row r="118" spans="1:8" ht="13.5" hidden="1">
      <c r="A118" s="288" t="s">
        <v>629</v>
      </c>
      <c r="B118" s="250"/>
      <c r="C118" s="250">
        <v>123</v>
      </c>
      <c r="D118" s="250"/>
      <c r="E118" s="250">
        <v>389</v>
      </c>
      <c r="F118" s="295" t="s">
        <v>628</v>
      </c>
      <c r="G118" s="250">
        <v>3</v>
      </c>
      <c r="H118" s="295" t="s">
        <v>628</v>
      </c>
    </row>
    <row r="119" spans="1:8" ht="13.5" hidden="1">
      <c r="A119" s="288" t="s">
        <v>630</v>
      </c>
      <c r="B119" s="250"/>
      <c r="C119" s="250">
        <v>60</v>
      </c>
      <c r="D119" s="250"/>
      <c r="E119" s="250">
        <v>181</v>
      </c>
      <c r="F119" s="295" t="s">
        <v>628</v>
      </c>
      <c r="G119" s="250">
        <v>3</v>
      </c>
      <c r="H119" s="295" t="s">
        <v>628</v>
      </c>
    </row>
    <row r="120" spans="1:8" ht="13.5" hidden="1">
      <c r="A120" s="288" t="s">
        <v>631</v>
      </c>
      <c r="B120" s="250"/>
      <c r="C120" s="250">
        <v>269</v>
      </c>
      <c r="D120" s="250"/>
      <c r="E120" s="250">
        <v>1086</v>
      </c>
      <c r="F120" s="295" t="s">
        <v>628</v>
      </c>
      <c r="G120" s="250">
        <v>4</v>
      </c>
      <c r="H120" s="295" t="s">
        <v>628</v>
      </c>
    </row>
    <row r="121" spans="1:8" ht="13.5" hidden="1">
      <c r="A121" s="288" t="s">
        <v>632</v>
      </c>
      <c r="B121" s="250"/>
      <c r="C121" s="250">
        <v>112</v>
      </c>
      <c r="D121" s="250"/>
      <c r="E121" s="250">
        <v>759</v>
      </c>
      <c r="F121" s="295" t="s">
        <v>628</v>
      </c>
      <c r="G121" s="250">
        <v>7</v>
      </c>
      <c r="H121" s="295" t="s">
        <v>628</v>
      </c>
    </row>
    <row r="122" spans="1:8" ht="13.5" hidden="1">
      <c r="A122" s="288" t="s">
        <v>633</v>
      </c>
      <c r="B122" s="250"/>
      <c r="C122" s="250">
        <v>81</v>
      </c>
      <c r="D122" s="250"/>
      <c r="E122" s="250">
        <v>956</v>
      </c>
      <c r="F122" s="295" t="s">
        <v>634</v>
      </c>
      <c r="G122" s="250">
        <v>12</v>
      </c>
      <c r="H122" s="295" t="s">
        <v>634</v>
      </c>
    </row>
    <row r="123" spans="1:8" ht="13.5" hidden="1">
      <c r="A123" s="288" t="s">
        <v>635</v>
      </c>
      <c r="B123" s="250"/>
      <c r="C123" s="250">
        <v>14</v>
      </c>
      <c r="D123" s="250"/>
      <c r="E123" s="250">
        <v>81</v>
      </c>
      <c r="F123" s="295" t="s">
        <v>634</v>
      </c>
      <c r="G123" s="250">
        <v>6</v>
      </c>
      <c r="H123" s="295" t="s">
        <v>634</v>
      </c>
    </row>
    <row r="124" spans="1:8" ht="13.5" hidden="1">
      <c r="A124" s="288" t="s">
        <v>636</v>
      </c>
      <c r="B124" s="250"/>
      <c r="C124" s="250">
        <v>149</v>
      </c>
      <c r="D124" s="250"/>
      <c r="E124" s="250">
        <v>157</v>
      </c>
      <c r="F124" s="295" t="s">
        <v>628</v>
      </c>
      <c r="G124" s="278"/>
      <c r="H124" s="278"/>
    </row>
    <row r="125" spans="1:8" ht="13.5" hidden="1">
      <c r="A125" s="288" t="s">
        <v>637</v>
      </c>
      <c r="B125" s="250"/>
      <c r="C125" s="250">
        <v>7</v>
      </c>
      <c r="D125" s="250"/>
      <c r="E125" s="250"/>
      <c r="F125" s="295"/>
      <c r="G125" s="278"/>
      <c r="H125" s="278"/>
    </row>
    <row r="126" spans="1:8" ht="13.5" hidden="1">
      <c r="A126" s="288" t="s">
        <v>638</v>
      </c>
      <c r="B126" s="250"/>
      <c r="C126" s="250">
        <v>177</v>
      </c>
      <c r="D126" s="250"/>
      <c r="E126" s="250"/>
      <c r="F126" s="250"/>
      <c r="G126" s="278"/>
      <c r="H126" s="278"/>
    </row>
    <row r="127" spans="1:8" ht="13.5" hidden="1">
      <c r="A127" s="288" t="s">
        <v>639</v>
      </c>
      <c r="B127" s="250"/>
      <c r="C127" s="250">
        <v>237</v>
      </c>
      <c r="D127" s="250"/>
      <c r="E127" s="250"/>
      <c r="F127" s="250"/>
      <c r="G127" s="278"/>
      <c r="H127" s="278"/>
    </row>
    <row r="128" spans="1:8" ht="13.5" hidden="1">
      <c r="A128" s="288" t="s">
        <v>640</v>
      </c>
      <c r="B128" s="250"/>
      <c r="C128" s="250">
        <v>69</v>
      </c>
      <c r="D128" s="250"/>
      <c r="E128" s="250"/>
      <c r="F128" s="250"/>
      <c r="G128" s="278"/>
      <c r="H128" s="278"/>
    </row>
    <row r="129" spans="1:8" ht="13.5" hidden="1">
      <c r="A129" s="288"/>
      <c r="B129" s="250"/>
      <c r="C129" s="250"/>
      <c r="D129" s="250"/>
      <c r="E129" s="250"/>
      <c r="F129" s="250"/>
      <c r="G129" s="278"/>
      <c r="H129" s="278"/>
    </row>
    <row r="130" spans="1:8" ht="13.5" hidden="1">
      <c r="A130" s="288" t="s">
        <v>709</v>
      </c>
      <c r="B130" s="250"/>
      <c r="C130" s="250"/>
      <c r="D130" s="250"/>
      <c r="E130" s="250"/>
      <c r="F130" s="250"/>
      <c r="G130" s="278"/>
      <c r="H130" s="278"/>
    </row>
    <row r="131" spans="1:8" s="245" customFormat="1" ht="15" customHeight="1" hidden="1">
      <c r="A131" s="288" t="s">
        <v>627</v>
      </c>
      <c r="B131" s="250"/>
      <c r="C131" s="250">
        <v>326</v>
      </c>
      <c r="D131" s="250"/>
      <c r="E131" s="250">
        <v>4701</v>
      </c>
      <c r="F131" s="295" t="s">
        <v>628</v>
      </c>
      <c r="G131" s="278">
        <v>14</v>
      </c>
      <c r="H131" s="295" t="s">
        <v>628</v>
      </c>
    </row>
    <row r="132" spans="1:8" s="245" customFormat="1" ht="15" customHeight="1" hidden="1">
      <c r="A132" s="288" t="s">
        <v>629</v>
      </c>
      <c r="B132" s="250"/>
      <c r="C132" s="250">
        <v>128</v>
      </c>
      <c r="D132" s="250"/>
      <c r="E132" s="250">
        <v>397</v>
      </c>
      <c r="F132" s="295" t="s">
        <v>628</v>
      </c>
      <c r="G132" s="278">
        <v>3</v>
      </c>
      <c r="H132" s="295" t="s">
        <v>628</v>
      </c>
    </row>
    <row r="133" spans="1:8" s="245" customFormat="1" ht="15" customHeight="1" hidden="1">
      <c r="A133" s="288" t="s">
        <v>630</v>
      </c>
      <c r="B133" s="250"/>
      <c r="C133" s="250">
        <v>76</v>
      </c>
      <c r="D133" s="250"/>
      <c r="E133" s="250">
        <v>247</v>
      </c>
      <c r="F133" s="295" t="s">
        <v>628</v>
      </c>
      <c r="G133" s="278">
        <v>3</v>
      </c>
      <c r="H133" s="295" t="s">
        <v>628</v>
      </c>
    </row>
    <row r="134" spans="1:8" ht="13.5" hidden="1">
      <c r="A134" s="288" t="s">
        <v>631</v>
      </c>
      <c r="B134" s="250"/>
      <c r="C134" s="250">
        <v>360</v>
      </c>
      <c r="D134" s="250"/>
      <c r="E134" s="250">
        <v>1500</v>
      </c>
      <c r="F134" s="295" t="s">
        <v>628</v>
      </c>
      <c r="G134" s="278">
        <v>4</v>
      </c>
      <c r="H134" s="295" t="s">
        <v>628</v>
      </c>
    </row>
    <row r="135" spans="1:8" ht="13.5" hidden="1">
      <c r="A135" s="288" t="s">
        <v>632</v>
      </c>
      <c r="B135" s="250"/>
      <c r="C135" s="250">
        <v>110</v>
      </c>
      <c r="D135" s="250"/>
      <c r="E135" s="250">
        <v>724</v>
      </c>
      <c r="F135" s="295" t="s">
        <v>628</v>
      </c>
      <c r="G135" s="278">
        <v>7</v>
      </c>
      <c r="H135" s="295" t="s">
        <v>628</v>
      </c>
    </row>
    <row r="136" spans="1:8" ht="13.5" hidden="1">
      <c r="A136" s="288" t="s">
        <v>633</v>
      </c>
      <c r="B136" s="250"/>
      <c r="C136" s="250">
        <v>114</v>
      </c>
      <c r="D136" s="250"/>
      <c r="E136" s="250">
        <v>1266</v>
      </c>
      <c r="F136" s="295" t="s">
        <v>634</v>
      </c>
      <c r="G136" s="278">
        <v>11</v>
      </c>
      <c r="H136" s="295" t="s">
        <v>634</v>
      </c>
    </row>
    <row r="137" spans="1:8" ht="13.5" hidden="1">
      <c r="A137" s="288" t="s">
        <v>635</v>
      </c>
      <c r="B137" s="250"/>
      <c r="C137" s="250">
        <v>13</v>
      </c>
      <c r="D137" s="250"/>
      <c r="E137" s="250">
        <v>70</v>
      </c>
      <c r="F137" s="295" t="s">
        <v>634</v>
      </c>
      <c r="G137" s="278">
        <v>5</v>
      </c>
      <c r="H137" s="295" t="s">
        <v>634</v>
      </c>
    </row>
    <row r="138" spans="1:8" ht="13.5" hidden="1">
      <c r="A138" s="288" t="s">
        <v>636</v>
      </c>
      <c r="B138" s="250"/>
      <c r="C138" s="250">
        <v>114</v>
      </c>
      <c r="D138" s="250"/>
      <c r="E138" s="250">
        <v>174</v>
      </c>
      <c r="F138" s="295" t="s">
        <v>628</v>
      </c>
      <c r="G138" s="278"/>
      <c r="H138" s="278"/>
    </row>
    <row r="139" spans="1:8" ht="13.5" hidden="1">
      <c r="A139" s="288" t="s">
        <v>637</v>
      </c>
      <c r="B139" s="250"/>
      <c r="C139" s="250">
        <v>8</v>
      </c>
      <c r="D139" s="250"/>
      <c r="E139" s="250"/>
      <c r="F139" s="250"/>
      <c r="G139" s="278"/>
      <c r="H139" s="278"/>
    </row>
    <row r="140" spans="1:8" ht="13.5" hidden="1">
      <c r="A140" s="288" t="s">
        <v>638</v>
      </c>
      <c r="B140" s="250"/>
      <c r="C140" s="250">
        <v>262</v>
      </c>
      <c r="D140" s="250"/>
      <c r="E140" s="250"/>
      <c r="F140" s="250"/>
      <c r="G140" s="278"/>
      <c r="H140" s="278"/>
    </row>
    <row r="141" spans="1:8" ht="13.5" hidden="1">
      <c r="A141" s="288" t="s">
        <v>639</v>
      </c>
      <c r="B141" s="250"/>
      <c r="C141" s="250">
        <v>213</v>
      </c>
      <c r="D141" s="250"/>
      <c r="E141" s="250"/>
      <c r="F141" s="250"/>
      <c r="G141" s="278"/>
      <c r="H141" s="278"/>
    </row>
    <row r="142" spans="1:8" ht="13.5" hidden="1">
      <c r="A142" s="288" t="s">
        <v>640</v>
      </c>
      <c r="B142" s="250"/>
      <c r="C142" s="250">
        <v>124</v>
      </c>
      <c r="D142" s="250"/>
      <c r="E142" s="250"/>
      <c r="F142" s="250"/>
      <c r="G142" s="278"/>
      <c r="H142" s="278"/>
    </row>
    <row r="143" spans="1:8" ht="13.5" hidden="1">
      <c r="A143" s="288"/>
      <c r="B143" s="250"/>
      <c r="C143" s="250"/>
      <c r="D143" s="250"/>
      <c r="E143" s="250"/>
      <c r="F143" s="250"/>
      <c r="G143" s="278"/>
      <c r="H143" s="278"/>
    </row>
    <row r="144" spans="1:8" ht="13.5" hidden="1">
      <c r="A144" s="288" t="s">
        <v>763</v>
      </c>
      <c r="B144" s="250"/>
      <c r="C144" s="250"/>
      <c r="D144" s="250"/>
      <c r="E144" s="250"/>
      <c r="F144" s="250"/>
      <c r="G144" s="278"/>
      <c r="H144" s="278"/>
    </row>
    <row r="145" spans="1:8" ht="13.5" hidden="1">
      <c r="A145" s="288" t="s">
        <v>627</v>
      </c>
      <c r="B145" s="250"/>
      <c r="C145" s="250">
        <v>414</v>
      </c>
      <c r="D145" s="250"/>
      <c r="E145" s="250">
        <v>5509</v>
      </c>
      <c r="F145" s="295" t="s">
        <v>628</v>
      </c>
      <c r="G145" s="278">
        <v>13</v>
      </c>
      <c r="H145" s="295" t="s">
        <v>628</v>
      </c>
    </row>
    <row r="146" spans="1:8" ht="13.5" hidden="1">
      <c r="A146" s="288" t="s">
        <v>629</v>
      </c>
      <c r="B146" s="250"/>
      <c r="C146" s="250">
        <v>126</v>
      </c>
      <c r="D146" s="250"/>
      <c r="E146" s="250">
        <v>403</v>
      </c>
      <c r="F146" s="295" t="s">
        <v>628</v>
      </c>
      <c r="G146" s="278">
        <v>3</v>
      </c>
      <c r="H146" s="295" t="s">
        <v>628</v>
      </c>
    </row>
    <row r="147" spans="1:8" ht="13.5" hidden="1">
      <c r="A147" s="288" t="s">
        <v>630</v>
      </c>
      <c r="B147" s="250"/>
      <c r="C147" s="250">
        <v>80</v>
      </c>
      <c r="D147" s="250"/>
      <c r="E147" s="250">
        <v>258</v>
      </c>
      <c r="F147" s="295" t="s">
        <v>628</v>
      </c>
      <c r="G147" s="278">
        <v>3</v>
      </c>
      <c r="H147" s="295" t="s">
        <v>628</v>
      </c>
    </row>
    <row r="148" spans="1:8" ht="13.5" hidden="1">
      <c r="A148" s="288" t="s">
        <v>631</v>
      </c>
      <c r="B148" s="250"/>
      <c r="C148" s="250">
        <v>384</v>
      </c>
      <c r="D148" s="250"/>
      <c r="E148" s="250">
        <v>1570</v>
      </c>
      <c r="F148" s="295" t="s">
        <v>628</v>
      </c>
      <c r="G148" s="278">
        <v>4</v>
      </c>
      <c r="H148" s="295" t="s">
        <v>628</v>
      </c>
    </row>
    <row r="149" spans="1:8" ht="13.5" hidden="1">
      <c r="A149" s="288" t="s">
        <v>632</v>
      </c>
      <c r="B149" s="250"/>
      <c r="C149" s="250">
        <v>110</v>
      </c>
      <c r="D149" s="250"/>
      <c r="E149" s="250">
        <v>601</v>
      </c>
      <c r="F149" s="295" t="s">
        <v>628</v>
      </c>
      <c r="G149" s="278">
        <v>6</v>
      </c>
      <c r="H149" s="295" t="s">
        <v>628</v>
      </c>
    </row>
    <row r="150" spans="1:8" ht="13.5" hidden="1">
      <c r="A150" s="288" t="s">
        <v>633</v>
      </c>
      <c r="B150" s="250"/>
      <c r="C150" s="250">
        <v>114</v>
      </c>
      <c r="D150" s="250"/>
      <c r="E150" s="250">
        <v>1245</v>
      </c>
      <c r="F150" s="295" t="s">
        <v>634</v>
      </c>
      <c r="G150" s="278">
        <v>11</v>
      </c>
      <c r="H150" s="295" t="s">
        <v>634</v>
      </c>
    </row>
    <row r="151" spans="1:8" ht="13.5" hidden="1">
      <c r="A151" s="288" t="s">
        <v>635</v>
      </c>
      <c r="B151" s="250"/>
      <c r="C151" s="250">
        <v>15</v>
      </c>
      <c r="D151" s="250"/>
      <c r="E151" s="250">
        <v>132</v>
      </c>
      <c r="F151" s="295" t="s">
        <v>634</v>
      </c>
      <c r="G151" s="278">
        <v>9</v>
      </c>
      <c r="H151" s="295" t="s">
        <v>634</v>
      </c>
    </row>
    <row r="152" spans="1:8" ht="13.5" hidden="1">
      <c r="A152" s="288" t="s">
        <v>636</v>
      </c>
      <c r="B152" s="250"/>
      <c r="C152" s="250">
        <v>182</v>
      </c>
      <c r="D152" s="250"/>
      <c r="E152" s="250">
        <v>231</v>
      </c>
      <c r="F152" s="295" t="s">
        <v>628</v>
      </c>
      <c r="G152" s="278"/>
      <c r="H152" s="278"/>
    </row>
    <row r="153" spans="1:8" ht="13.5" hidden="1">
      <c r="A153" s="288" t="s">
        <v>637</v>
      </c>
      <c r="B153" s="250"/>
      <c r="C153" s="250">
        <v>10</v>
      </c>
      <c r="D153" s="250"/>
      <c r="E153" s="250"/>
      <c r="F153" s="250"/>
      <c r="G153" s="278"/>
      <c r="H153" s="278"/>
    </row>
    <row r="154" spans="1:8" ht="13.5" hidden="1">
      <c r="A154" s="288" t="s">
        <v>638</v>
      </c>
      <c r="B154" s="250"/>
      <c r="C154" s="250">
        <v>328</v>
      </c>
      <c r="D154" s="250"/>
      <c r="E154" s="250"/>
      <c r="F154" s="250"/>
      <c r="G154" s="278"/>
      <c r="H154" s="278"/>
    </row>
    <row r="155" spans="1:8" ht="13.5" hidden="1">
      <c r="A155" s="288" t="s">
        <v>639</v>
      </c>
      <c r="B155" s="250"/>
      <c r="C155" s="250">
        <v>199</v>
      </c>
      <c r="D155" s="250"/>
      <c r="E155" s="250"/>
      <c r="F155" s="250"/>
      <c r="G155" s="278"/>
      <c r="H155" s="278"/>
    </row>
    <row r="156" spans="1:8" ht="13.5" hidden="1">
      <c r="A156" s="288" t="s">
        <v>640</v>
      </c>
      <c r="B156" s="250"/>
      <c r="C156" s="250">
        <v>155</v>
      </c>
      <c r="D156" s="250"/>
      <c r="E156" s="250"/>
      <c r="F156" s="250"/>
      <c r="G156" s="278"/>
      <c r="H156" s="278"/>
    </row>
    <row r="157" spans="1:8" ht="13.5" hidden="1">
      <c r="A157" s="288"/>
      <c r="B157" s="250"/>
      <c r="C157" s="250"/>
      <c r="D157" s="250"/>
      <c r="E157" s="250"/>
      <c r="F157" s="250"/>
      <c r="G157" s="278"/>
      <c r="H157" s="278"/>
    </row>
    <row r="158" spans="1:8" ht="13.5" hidden="1">
      <c r="A158" s="288" t="s">
        <v>817</v>
      </c>
      <c r="B158" s="250"/>
      <c r="C158" s="250"/>
      <c r="D158" s="250"/>
      <c r="E158" s="250"/>
      <c r="F158" s="250"/>
      <c r="G158" s="278"/>
      <c r="H158" s="278"/>
    </row>
    <row r="159" spans="1:8" ht="13.5" hidden="1">
      <c r="A159" s="288" t="s">
        <v>627</v>
      </c>
      <c r="B159" s="250"/>
      <c r="C159" s="250">
        <v>492</v>
      </c>
      <c r="D159" s="250"/>
      <c r="E159" s="250">
        <v>5650</v>
      </c>
      <c r="F159" s="295" t="s">
        <v>628</v>
      </c>
      <c r="G159" s="278">
        <v>12</v>
      </c>
      <c r="H159" s="295" t="s">
        <v>628</v>
      </c>
    </row>
    <row r="160" spans="1:8" ht="13.5" hidden="1">
      <c r="A160" s="288" t="s">
        <v>629</v>
      </c>
      <c r="B160" s="250"/>
      <c r="C160" s="250">
        <v>134</v>
      </c>
      <c r="D160" s="250"/>
      <c r="E160" s="250">
        <v>512</v>
      </c>
      <c r="F160" s="295" t="s">
        <v>628</v>
      </c>
      <c r="G160" s="278">
        <v>4</v>
      </c>
      <c r="H160" s="295" t="s">
        <v>628</v>
      </c>
    </row>
    <row r="161" spans="1:8" ht="13.5" hidden="1">
      <c r="A161" s="288" t="s">
        <v>630</v>
      </c>
      <c r="B161" s="250"/>
      <c r="C161" s="250">
        <v>76</v>
      </c>
      <c r="D161" s="250"/>
      <c r="E161" s="250">
        <v>329</v>
      </c>
      <c r="F161" s="295" t="s">
        <v>628</v>
      </c>
      <c r="G161" s="278">
        <v>4</v>
      </c>
      <c r="H161" s="295" t="s">
        <v>628</v>
      </c>
    </row>
    <row r="162" spans="1:8" ht="13.5" hidden="1">
      <c r="A162" s="288" t="s">
        <v>631</v>
      </c>
      <c r="B162" s="250"/>
      <c r="C162" s="250">
        <v>473</v>
      </c>
      <c r="D162" s="250"/>
      <c r="E162" s="250">
        <v>2392</v>
      </c>
      <c r="F162" s="295" t="s">
        <v>628</v>
      </c>
      <c r="G162" s="278">
        <v>5</v>
      </c>
      <c r="H162" s="295" t="s">
        <v>628</v>
      </c>
    </row>
    <row r="163" spans="1:8" ht="13.5" hidden="1">
      <c r="A163" s="288" t="s">
        <v>632</v>
      </c>
      <c r="B163" s="250"/>
      <c r="C163" s="250">
        <v>109</v>
      </c>
      <c r="D163" s="250"/>
      <c r="E163" s="250">
        <v>740</v>
      </c>
      <c r="F163" s="295" t="s">
        <v>628</v>
      </c>
      <c r="G163" s="278">
        <v>7</v>
      </c>
      <c r="H163" s="295" t="s">
        <v>628</v>
      </c>
    </row>
    <row r="164" spans="1:9" ht="24.75" customHeight="1" hidden="1">
      <c r="A164" s="288" t="s">
        <v>633</v>
      </c>
      <c r="B164" s="250"/>
      <c r="C164" s="250">
        <v>145</v>
      </c>
      <c r="D164" s="250"/>
      <c r="E164" s="250">
        <v>1511</v>
      </c>
      <c r="F164" s="295" t="s">
        <v>634</v>
      </c>
      <c r="G164" s="278">
        <v>10</v>
      </c>
      <c r="H164" s="295" t="s">
        <v>634</v>
      </c>
      <c r="I164" s="296"/>
    </row>
    <row r="165" spans="1:9" ht="13.5" customHeight="1" hidden="1">
      <c r="A165" s="288" t="s">
        <v>635</v>
      </c>
      <c r="B165" s="250"/>
      <c r="C165" s="250">
        <v>9</v>
      </c>
      <c r="D165" s="250"/>
      <c r="E165" s="250">
        <v>71</v>
      </c>
      <c r="F165" s="295" t="s">
        <v>634</v>
      </c>
      <c r="G165" s="278">
        <v>8</v>
      </c>
      <c r="H165" s="295" t="s">
        <v>634</v>
      </c>
      <c r="I165" s="296"/>
    </row>
    <row r="166" spans="1:9" ht="13.5" customHeight="1" hidden="1">
      <c r="A166" s="288" t="s">
        <v>636</v>
      </c>
      <c r="B166" s="250"/>
      <c r="C166" s="250">
        <v>170</v>
      </c>
      <c r="D166" s="250"/>
      <c r="E166" s="250">
        <v>285</v>
      </c>
      <c r="F166" s="295" t="s">
        <v>628</v>
      </c>
      <c r="G166" s="278"/>
      <c r="H166" s="278"/>
      <c r="I166" s="296"/>
    </row>
    <row r="167" spans="1:9" ht="13.5" hidden="1">
      <c r="A167" s="288" t="s">
        <v>637</v>
      </c>
      <c r="B167" s="250"/>
      <c r="C167" s="250">
        <v>14</v>
      </c>
      <c r="D167" s="250"/>
      <c r="E167" s="250"/>
      <c r="F167" s="250"/>
      <c r="G167" s="278"/>
      <c r="H167" s="278"/>
      <c r="I167" s="297"/>
    </row>
    <row r="168" spans="1:9" ht="13.5" hidden="1">
      <c r="A168" s="288" t="s">
        <v>638</v>
      </c>
      <c r="B168" s="250"/>
      <c r="C168" s="250">
        <v>433</v>
      </c>
      <c r="D168" s="250"/>
      <c r="E168" s="250"/>
      <c r="F168" s="250"/>
      <c r="G168" s="278"/>
      <c r="H168" s="278"/>
      <c r="I168" s="297"/>
    </row>
    <row r="169" spans="1:9" ht="13.5" hidden="1">
      <c r="A169" s="288" t="s">
        <v>639</v>
      </c>
      <c r="B169" s="250"/>
      <c r="C169" s="250">
        <v>254</v>
      </c>
      <c r="D169" s="250"/>
      <c r="E169" s="250"/>
      <c r="F169" s="250"/>
      <c r="G169" s="278"/>
      <c r="H169" s="278"/>
      <c r="I169" s="297"/>
    </row>
    <row r="170" spans="1:9" ht="13.5" hidden="1">
      <c r="A170" s="288" t="s">
        <v>640</v>
      </c>
      <c r="B170" s="250"/>
      <c r="C170" s="250">
        <v>174</v>
      </c>
      <c r="D170" s="250"/>
      <c r="E170" s="250"/>
      <c r="F170" s="250"/>
      <c r="G170" s="278"/>
      <c r="H170" s="278"/>
      <c r="I170" s="297"/>
    </row>
    <row r="171" spans="1:9" ht="13.5" hidden="1">
      <c r="A171" s="283"/>
      <c r="B171" s="257"/>
      <c r="C171" s="258"/>
      <c r="D171" s="258"/>
      <c r="E171" s="258"/>
      <c r="F171" s="258"/>
      <c r="G171" s="298"/>
      <c r="H171" s="298"/>
      <c r="I171" s="297"/>
    </row>
    <row r="172" spans="1:9" ht="13.5" hidden="1">
      <c r="A172" s="250" t="s">
        <v>276</v>
      </c>
      <c r="B172" s="253"/>
      <c r="C172" s="253"/>
      <c r="D172" s="281"/>
      <c r="E172" s="281"/>
      <c r="F172" s="281"/>
      <c r="G172" s="250"/>
      <c r="H172" s="250"/>
      <c r="I172" s="297"/>
    </row>
    <row r="173" ht="12.75" hidden="1">
      <c r="I173" s="297"/>
    </row>
    <row r="174" spans="1:9" ht="13.5" hidden="1">
      <c r="A174" s="582" t="s">
        <v>943</v>
      </c>
      <c r="B174" s="583"/>
      <c r="C174" s="584" t="s">
        <v>1043</v>
      </c>
      <c r="D174" s="584"/>
      <c r="E174" s="584"/>
      <c r="F174" s="584" t="s">
        <v>1044</v>
      </c>
      <c r="G174" s="584"/>
      <c r="H174" s="585"/>
      <c r="I174" s="297"/>
    </row>
    <row r="175" spans="1:9" ht="13.5" hidden="1">
      <c r="A175" s="299"/>
      <c r="B175" s="300"/>
      <c r="C175" s="301"/>
      <c r="D175" s="301"/>
      <c r="E175" s="301"/>
      <c r="F175" s="301"/>
      <c r="G175" s="301"/>
      <c r="H175" s="301"/>
      <c r="I175" s="297"/>
    </row>
    <row r="176" spans="1:9" ht="13.5" hidden="1">
      <c r="A176" s="571" t="s">
        <v>1041</v>
      </c>
      <c r="B176" s="572"/>
      <c r="C176" s="8"/>
      <c r="D176" s="302"/>
      <c r="E176" s="303"/>
      <c r="F176" s="302"/>
      <c r="G176" s="302"/>
      <c r="H176" s="303"/>
      <c r="I176" s="297"/>
    </row>
    <row r="177" spans="1:9" ht="13.5" hidden="1">
      <c r="A177" s="571" t="s">
        <v>1050</v>
      </c>
      <c r="B177" s="572"/>
      <c r="C177" s="8"/>
      <c r="D177" s="580" t="s">
        <v>944</v>
      </c>
      <c r="E177" s="580"/>
      <c r="F177" s="305"/>
      <c r="G177" s="579" t="s">
        <v>988</v>
      </c>
      <c r="H177" s="578"/>
      <c r="I177" s="297"/>
    </row>
    <row r="178" spans="1:9" ht="13.5" hidden="1">
      <c r="A178" s="571" t="s">
        <v>1051</v>
      </c>
      <c r="B178" s="572"/>
      <c r="C178" s="8"/>
      <c r="D178" s="581" t="s">
        <v>991</v>
      </c>
      <c r="E178" s="581"/>
      <c r="F178" s="305"/>
      <c r="G178" s="579" t="s">
        <v>992</v>
      </c>
      <c r="H178" s="578"/>
      <c r="I178" s="297"/>
    </row>
    <row r="179" spans="1:9" ht="13.5" hidden="1">
      <c r="A179" s="571" t="s">
        <v>1045</v>
      </c>
      <c r="B179" s="572"/>
      <c r="C179" s="8"/>
      <c r="D179" s="580" t="s">
        <v>993</v>
      </c>
      <c r="E179" s="580"/>
      <c r="F179" s="305"/>
      <c r="G179" s="579" t="s">
        <v>994</v>
      </c>
      <c r="H179" s="578"/>
      <c r="I179" s="297"/>
    </row>
    <row r="180" spans="1:9" ht="13.5" hidden="1">
      <c r="A180" s="571" t="s">
        <v>1052</v>
      </c>
      <c r="B180" s="572"/>
      <c r="C180" s="8"/>
      <c r="D180" s="580" t="s">
        <v>1008</v>
      </c>
      <c r="E180" s="580"/>
      <c r="F180" s="305"/>
      <c r="G180" s="579" t="s">
        <v>1009</v>
      </c>
      <c r="H180" s="578"/>
      <c r="I180" s="297"/>
    </row>
    <row r="181" spans="1:9" ht="13.5" hidden="1">
      <c r="A181" s="571" t="s">
        <v>1053</v>
      </c>
      <c r="B181" s="572"/>
      <c r="C181" s="8"/>
      <c r="D181" s="580" t="s">
        <v>1012</v>
      </c>
      <c r="E181" s="580"/>
      <c r="F181" s="306"/>
      <c r="G181" s="579" t="s">
        <v>1012</v>
      </c>
      <c r="H181" s="578"/>
      <c r="I181" s="297"/>
    </row>
    <row r="182" spans="1:9" ht="13.5" hidden="1">
      <c r="A182" s="571" t="s">
        <v>1054</v>
      </c>
      <c r="B182" s="572"/>
      <c r="C182" s="8"/>
      <c r="D182" s="580" t="s">
        <v>1015</v>
      </c>
      <c r="E182" s="580"/>
      <c r="F182" s="305"/>
      <c r="G182" s="579" t="s">
        <v>1016</v>
      </c>
      <c r="H182" s="578"/>
      <c r="I182" s="297"/>
    </row>
    <row r="183" spans="1:9" ht="13.5" hidden="1">
      <c r="A183" s="571" t="s">
        <v>1055</v>
      </c>
      <c r="B183" s="572"/>
      <c r="C183" s="8"/>
      <c r="D183" s="580" t="s">
        <v>1017</v>
      </c>
      <c r="E183" s="580"/>
      <c r="F183" s="305"/>
      <c r="G183" s="579" t="s">
        <v>1018</v>
      </c>
      <c r="H183" s="578"/>
      <c r="I183" s="297"/>
    </row>
    <row r="184" spans="1:9" ht="13.5" hidden="1">
      <c r="A184" s="571" t="s">
        <v>1046</v>
      </c>
      <c r="B184" s="572"/>
      <c r="C184" s="8"/>
      <c r="D184" s="580" t="s">
        <v>1021</v>
      </c>
      <c r="E184" s="580"/>
      <c r="F184" s="305"/>
      <c r="G184" s="579" t="s">
        <v>1022</v>
      </c>
      <c r="H184" s="578"/>
      <c r="I184" s="297"/>
    </row>
    <row r="185" spans="1:9" ht="13.5" hidden="1">
      <c r="A185" s="571" t="s">
        <v>1047</v>
      </c>
      <c r="B185" s="572"/>
      <c r="C185" s="8"/>
      <c r="D185" s="580" t="s">
        <v>1025</v>
      </c>
      <c r="E185" s="580"/>
      <c r="F185" s="306"/>
      <c r="G185" s="579" t="s">
        <v>1026</v>
      </c>
      <c r="H185" s="578"/>
      <c r="I185" s="297"/>
    </row>
    <row r="186" spans="1:9" ht="13.5" hidden="1">
      <c r="A186" s="571" t="s">
        <v>1056</v>
      </c>
      <c r="B186" s="572"/>
      <c r="C186" s="8"/>
      <c r="D186" s="580" t="s">
        <v>1029</v>
      </c>
      <c r="E186" s="580"/>
      <c r="F186" s="305"/>
      <c r="G186" s="579" t="s">
        <v>1030</v>
      </c>
      <c r="H186" s="578"/>
      <c r="I186" s="297"/>
    </row>
    <row r="187" spans="1:9" ht="13.5" hidden="1">
      <c r="A187" s="571" t="s">
        <v>1057</v>
      </c>
      <c r="B187" s="572"/>
      <c r="C187" s="8"/>
      <c r="D187" s="580" t="s">
        <v>1033</v>
      </c>
      <c r="E187" s="580"/>
      <c r="F187" s="305"/>
      <c r="G187" s="579" t="s">
        <v>1033</v>
      </c>
      <c r="H187" s="578"/>
      <c r="I187" s="297"/>
    </row>
    <row r="188" spans="1:9" ht="13.5" hidden="1">
      <c r="A188" s="573" t="s">
        <v>1048</v>
      </c>
      <c r="B188" s="574"/>
      <c r="C188" s="8"/>
      <c r="D188" s="580" t="s">
        <v>1035</v>
      </c>
      <c r="E188" s="580"/>
      <c r="F188" s="305"/>
      <c r="G188" s="579" t="s">
        <v>1036</v>
      </c>
      <c r="H188" s="578"/>
      <c r="I188" s="297"/>
    </row>
    <row r="189" spans="1:9" ht="13.5" hidden="1">
      <c r="A189" s="575" t="s">
        <v>1049</v>
      </c>
      <c r="B189" s="576"/>
      <c r="C189" s="8"/>
      <c r="D189" s="580" t="s">
        <v>1037</v>
      </c>
      <c r="E189" s="580"/>
      <c r="F189" s="305"/>
      <c r="G189" s="579" t="s">
        <v>1038</v>
      </c>
      <c r="H189" s="578"/>
      <c r="I189" s="297"/>
    </row>
    <row r="190" spans="1:9" ht="13.5" hidden="1">
      <c r="A190" s="310"/>
      <c r="B190" s="56"/>
      <c r="C190" s="8"/>
      <c r="D190" s="304"/>
      <c r="E190" s="304"/>
      <c r="F190" s="305"/>
      <c r="G190" s="306"/>
      <c r="H190" s="307"/>
      <c r="I190" s="297"/>
    </row>
    <row r="191" spans="1:9" ht="13.5" hidden="1">
      <c r="A191" s="571" t="s">
        <v>1042</v>
      </c>
      <c r="B191" s="572"/>
      <c r="C191" s="8"/>
      <c r="D191" s="253"/>
      <c r="E191" s="253"/>
      <c r="F191" s="281"/>
      <c r="G191" s="281"/>
      <c r="H191" s="281"/>
      <c r="I191" s="297"/>
    </row>
    <row r="192" spans="1:9" ht="13.5" hidden="1">
      <c r="A192" s="571" t="s">
        <v>1050</v>
      </c>
      <c r="B192" s="572"/>
      <c r="C192" s="8"/>
      <c r="D192" s="577" t="s">
        <v>989</v>
      </c>
      <c r="E192" s="578"/>
      <c r="F192" s="305"/>
      <c r="G192" s="577" t="s">
        <v>990</v>
      </c>
      <c r="H192" s="578"/>
      <c r="I192" s="297"/>
    </row>
    <row r="193" spans="1:9" ht="13.5" hidden="1">
      <c r="A193" s="571" t="s">
        <v>1058</v>
      </c>
      <c r="B193" s="572"/>
      <c r="C193" s="8"/>
      <c r="D193" s="577" t="s">
        <v>1099</v>
      </c>
      <c r="E193" s="578"/>
      <c r="F193" s="305"/>
      <c r="G193" s="577" t="s">
        <v>1102</v>
      </c>
      <c r="H193" s="578"/>
      <c r="I193" s="297"/>
    </row>
    <row r="194" spans="1:9" ht="13.5" hidden="1">
      <c r="A194" s="571" t="s">
        <v>1045</v>
      </c>
      <c r="B194" s="572"/>
      <c r="C194" s="8"/>
      <c r="D194" s="577" t="s">
        <v>995</v>
      </c>
      <c r="E194" s="578"/>
      <c r="F194" s="305"/>
      <c r="G194" s="577" t="s">
        <v>1007</v>
      </c>
      <c r="H194" s="578"/>
      <c r="I194" s="297"/>
    </row>
    <row r="195" spans="1:9" ht="13.5" hidden="1">
      <c r="A195" s="571" t="s">
        <v>1052</v>
      </c>
      <c r="B195" s="572"/>
      <c r="C195" s="8"/>
      <c r="D195" s="577" t="s">
        <v>1010</v>
      </c>
      <c r="E195" s="578"/>
      <c r="F195" s="305"/>
      <c r="G195" s="577" t="s">
        <v>1011</v>
      </c>
      <c r="H195" s="578"/>
      <c r="I195" s="297"/>
    </row>
    <row r="196" spans="1:8" ht="13.5" hidden="1">
      <c r="A196" s="571" t="s">
        <v>1053</v>
      </c>
      <c r="B196" s="572"/>
      <c r="C196" s="8"/>
      <c r="D196" s="579" t="s">
        <v>1013</v>
      </c>
      <c r="E196" s="578"/>
      <c r="F196" s="306"/>
      <c r="G196" s="579" t="s">
        <v>1014</v>
      </c>
      <c r="H196" s="578"/>
    </row>
    <row r="197" spans="1:8" ht="13.5" hidden="1">
      <c r="A197" s="571" t="s">
        <v>1054</v>
      </c>
      <c r="B197" s="572"/>
      <c r="C197" s="8"/>
      <c r="D197" s="577" t="s">
        <v>1100</v>
      </c>
      <c r="E197" s="578"/>
      <c r="F197" s="305"/>
      <c r="G197" s="577" t="s">
        <v>1103</v>
      </c>
      <c r="H197" s="578"/>
    </row>
    <row r="198" spans="1:8" ht="13.5" hidden="1">
      <c r="A198" s="571" t="s">
        <v>1059</v>
      </c>
      <c r="B198" s="572"/>
      <c r="C198" s="8"/>
      <c r="D198" s="577" t="s">
        <v>1019</v>
      </c>
      <c r="E198" s="578"/>
      <c r="F198" s="305"/>
      <c r="G198" s="577" t="s">
        <v>1020</v>
      </c>
      <c r="H198" s="578"/>
    </row>
    <row r="199" spans="1:8" ht="13.5" hidden="1">
      <c r="A199" s="571" t="s">
        <v>1046</v>
      </c>
      <c r="B199" s="572"/>
      <c r="C199" s="8"/>
      <c r="D199" s="577" t="s">
        <v>1023</v>
      </c>
      <c r="E199" s="578"/>
      <c r="F199" s="305"/>
      <c r="G199" s="577" t="s">
        <v>1024</v>
      </c>
      <c r="H199" s="578"/>
    </row>
    <row r="200" spans="1:8" ht="13.5" hidden="1">
      <c r="A200" s="571" t="s">
        <v>1047</v>
      </c>
      <c r="B200" s="572"/>
      <c r="C200" s="8"/>
      <c r="D200" s="579" t="s">
        <v>1027</v>
      </c>
      <c r="E200" s="578"/>
      <c r="F200" s="306"/>
      <c r="G200" s="579" t="s">
        <v>1028</v>
      </c>
      <c r="H200" s="578"/>
    </row>
    <row r="201" spans="1:8" ht="13.5" hidden="1">
      <c r="A201" s="571" t="s">
        <v>1056</v>
      </c>
      <c r="B201" s="572"/>
      <c r="C201" s="8"/>
      <c r="D201" s="577" t="s">
        <v>1101</v>
      </c>
      <c r="E201" s="578"/>
      <c r="F201" s="305"/>
      <c r="G201" s="577" t="s">
        <v>1104</v>
      </c>
      <c r="H201" s="578"/>
    </row>
    <row r="202" spans="1:8" ht="13.5" hidden="1">
      <c r="A202" s="571" t="s">
        <v>1057</v>
      </c>
      <c r="B202" s="572"/>
      <c r="C202" s="8"/>
      <c r="D202" s="577" t="s">
        <v>1034</v>
      </c>
      <c r="E202" s="578"/>
      <c r="F202" s="305"/>
      <c r="G202" s="577" t="s">
        <v>1033</v>
      </c>
      <c r="H202" s="578"/>
    </row>
    <row r="203" spans="1:8" ht="13.5" hidden="1">
      <c r="A203" s="573" t="s">
        <v>1048</v>
      </c>
      <c r="B203" s="574"/>
      <c r="C203" s="8"/>
      <c r="D203" s="577" t="s">
        <v>1031</v>
      </c>
      <c r="E203" s="578"/>
      <c r="F203" s="305"/>
      <c r="G203" s="577" t="s">
        <v>1032</v>
      </c>
      <c r="H203" s="578"/>
    </row>
    <row r="204" spans="1:8" ht="13.5" hidden="1">
      <c r="A204" s="575" t="s">
        <v>1049</v>
      </c>
      <c r="B204" s="576"/>
      <c r="C204" s="8"/>
      <c r="D204" s="577" t="s">
        <v>1039</v>
      </c>
      <c r="E204" s="578"/>
      <c r="F204" s="305"/>
      <c r="G204" s="577" t="s">
        <v>1040</v>
      </c>
      <c r="H204" s="578"/>
    </row>
    <row r="205" spans="1:8" ht="13.5" hidden="1">
      <c r="A205" s="308"/>
      <c r="B205" s="309"/>
      <c r="C205" s="8"/>
      <c r="D205" s="305"/>
      <c r="E205" s="307"/>
      <c r="F205" s="305"/>
      <c r="G205" s="305"/>
      <c r="H205" s="307"/>
    </row>
    <row r="206" spans="1:8" ht="13.5" hidden="1">
      <c r="A206" s="571" t="s">
        <v>1098</v>
      </c>
      <c r="B206" s="572"/>
      <c r="C206" s="8"/>
      <c r="D206" s="253"/>
      <c r="E206" s="253"/>
      <c r="F206" s="281"/>
      <c r="G206" s="281"/>
      <c r="H206" s="281"/>
    </row>
    <row r="207" spans="1:8" ht="13.5" hidden="1">
      <c r="A207" s="571" t="s">
        <v>1050</v>
      </c>
      <c r="B207" s="572"/>
      <c r="C207" s="8"/>
      <c r="D207" s="577" t="s">
        <v>1105</v>
      </c>
      <c r="E207" s="578"/>
      <c r="F207" s="305"/>
      <c r="G207" s="577" t="s">
        <v>1117</v>
      </c>
      <c r="H207" s="578"/>
    </row>
    <row r="208" spans="1:8" ht="13.5" hidden="1">
      <c r="A208" s="571" t="s">
        <v>1058</v>
      </c>
      <c r="B208" s="572"/>
      <c r="C208" s="8"/>
      <c r="D208" s="577" t="s">
        <v>1116</v>
      </c>
      <c r="E208" s="578"/>
      <c r="F208" s="305"/>
      <c r="G208" s="577" t="s">
        <v>1118</v>
      </c>
      <c r="H208" s="578"/>
    </row>
    <row r="209" spans="1:8" ht="13.5" hidden="1">
      <c r="A209" s="571" t="s">
        <v>1045</v>
      </c>
      <c r="B209" s="572"/>
      <c r="C209" s="8"/>
      <c r="D209" s="577" t="s">
        <v>1106</v>
      </c>
      <c r="E209" s="578"/>
      <c r="F209" s="305"/>
      <c r="G209" s="577" t="s">
        <v>1119</v>
      </c>
      <c r="H209" s="578"/>
    </row>
    <row r="210" spans="1:8" ht="13.5" hidden="1">
      <c r="A210" s="571" t="s">
        <v>1052</v>
      </c>
      <c r="B210" s="572"/>
      <c r="C210" s="8"/>
      <c r="D210" s="577" t="s">
        <v>1107</v>
      </c>
      <c r="E210" s="578"/>
      <c r="F210" s="305"/>
      <c r="G210" s="577" t="s">
        <v>1120</v>
      </c>
      <c r="H210" s="578"/>
    </row>
    <row r="211" spans="1:8" ht="13.5" hidden="1">
      <c r="A211" s="571" t="s">
        <v>1053</v>
      </c>
      <c r="B211" s="572"/>
      <c r="C211" s="8"/>
      <c r="D211" s="579" t="s">
        <v>1108</v>
      </c>
      <c r="E211" s="578"/>
      <c r="F211" s="306"/>
      <c r="G211" s="579" t="s">
        <v>1121</v>
      </c>
      <c r="H211" s="578"/>
    </row>
    <row r="212" spans="1:8" ht="13.5" hidden="1">
      <c r="A212" s="571" t="s">
        <v>1054</v>
      </c>
      <c r="B212" s="572"/>
      <c r="C212" s="8"/>
      <c r="D212" s="577" t="s">
        <v>1109</v>
      </c>
      <c r="E212" s="578"/>
      <c r="F212" s="305"/>
      <c r="G212" s="577" t="s">
        <v>1122</v>
      </c>
      <c r="H212" s="578"/>
    </row>
    <row r="213" spans="1:8" ht="13.5" hidden="1">
      <c r="A213" s="571" t="s">
        <v>1059</v>
      </c>
      <c r="B213" s="572"/>
      <c r="C213" s="8"/>
      <c r="D213" s="577" t="s">
        <v>1110</v>
      </c>
      <c r="E213" s="578"/>
      <c r="F213" s="305"/>
      <c r="G213" s="577" t="s">
        <v>1123</v>
      </c>
      <c r="H213" s="578"/>
    </row>
    <row r="214" spans="1:8" ht="13.5" hidden="1">
      <c r="A214" s="571" t="s">
        <v>1046</v>
      </c>
      <c r="B214" s="572"/>
      <c r="C214" s="8"/>
      <c r="D214" s="577" t="s">
        <v>1111</v>
      </c>
      <c r="E214" s="578"/>
      <c r="F214" s="305"/>
      <c r="G214" s="577" t="s">
        <v>1175</v>
      </c>
      <c r="H214" s="578"/>
    </row>
    <row r="215" spans="1:8" ht="13.5" hidden="1">
      <c r="A215" s="571" t="s">
        <v>1047</v>
      </c>
      <c r="B215" s="572"/>
      <c r="C215" s="8"/>
      <c r="D215" s="579" t="s">
        <v>1112</v>
      </c>
      <c r="E215" s="578"/>
      <c r="F215" s="306"/>
      <c r="G215" s="579" t="s">
        <v>1176</v>
      </c>
      <c r="H215" s="578"/>
    </row>
    <row r="216" spans="1:8" ht="13.5" hidden="1">
      <c r="A216" s="571" t="s">
        <v>1056</v>
      </c>
      <c r="B216" s="572"/>
      <c r="C216" s="8"/>
      <c r="D216" s="577" t="s">
        <v>1113</v>
      </c>
      <c r="E216" s="578"/>
      <c r="F216" s="305"/>
      <c r="G216" s="577" t="s">
        <v>1177</v>
      </c>
      <c r="H216" s="578"/>
    </row>
    <row r="217" spans="1:8" ht="13.5" hidden="1">
      <c r="A217" s="571" t="s">
        <v>1057</v>
      </c>
      <c r="B217" s="572"/>
      <c r="C217" s="8"/>
      <c r="D217" s="577" t="s">
        <v>1114</v>
      </c>
      <c r="E217" s="578"/>
      <c r="F217" s="305"/>
      <c r="G217" s="577" t="s">
        <v>1178</v>
      </c>
      <c r="H217" s="578"/>
    </row>
    <row r="218" spans="1:8" ht="13.5" hidden="1">
      <c r="A218" s="573" t="s">
        <v>1048</v>
      </c>
      <c r="B218" s="574"/>
      <c r="C218" s="8"/>
      <c r="D218" s="577" t="s">
        <v>1113</v>
      </c>
      <c r="E218" s="578"/>
      <c r="F218" s="305"/>
      <c r="G218" s="577" t="s">
        <v>1177</v>
      </c>
      <c r="H218" s="578"/>
    </row>
    <row r="219" spans="1:8" ht="13.5" hidden="1">
      <c r="A219" s="575" t="s">
        <v>1049</v>
      </c>
      <c r="B219" s="576"/>
      <c r="C219" s="8"/>
      <c r="D219" s="577" t="s">
        <v>1115</v>
      </c>
      <c r="E219" s="578"/>
      <c r="F219" s="305"/>
      <c r="G219" s="577" t="s">
        <v>1179</v>
      </c>
      <c r="H219" s="578"/>
    </row>
    <row r="220" spans="1:8" ht="13.5" hidden="1">
      <c r="A220" s="43"/>
      <c r="B220" s="65"/>
      <c r="C220" s="135"/>
      <c r="D220" s="43"/>
      <c r="E220" s="43"/>
      <c r="F220" s="311"/>
      <c r="G220" s="43"/>
      <c r="H220" s="43"/>
    </row>
    <row r="221" spans="1:8" ht="13.5" hidden="1">
      <c r="A221" s="250" t="s">
        <v>276</v>
      </c>
      <c r="B221" s="245"/>
      <c r="C221" s="245"/>
      <c r="D221" s="245"/>
      <c r="E221" s="245"/>
      <c r="F221" s="245"/>
      <c r="G221" s="245"/>
      <c r="H221" s="245"/>
    </row>
    <row r="222" ht="12.75" hidden="1"/>
    <row r="223" ht="15" customHeight="1">
      <c r="I223" s="270" t="s">
        <v>805</v>
      </c>
    </row>
    <row r="224" spans="1:9" ht="12.75">
      <c r="A224" s="550" t="s">
        <v>943</v>
      </c>
      <c r="B224" s="556" t="s">
        <v>984</v>
      </c>
      <c r="C224" s="556"/>
      <c r="D224" s="556"/>
      <c r="E224" s="557"/>
      <c r="F224" s="556" t="s">
        <v>393</v>
      </c>
      <c r="G224" s="556"/>
      <c r="H224" s="556"/>
      <c r="I224" s="557"/>
    </row>
    <row r="225" spans="1:9" ht="12.75">
      <c r="A225" s="551"/>
      <c r="B225" s="553" t="s">
        <v>982</v>
      </c>
      <c r="C225" s="554"/>
      <c r="D225" s="553" t="s">
        <v>983</v>
      </c>
      <c r="E225" s="555"/>
      <c r="F225" s="553" t="s">
        <v>982</v>
      </c>
      <c r="G225" s="554"/>
      <c r="H225" s="553" t="s">
        <v>983</v>
      </c>
      <c r="I225" s="555"/>
    </row>
    <row r="226" spans="1:9" ht="12.75">
      <c r="A226" s="552"/>
      <c r="B226" s="558" t="s">
        <v>985</v>
      </c>
      <c r="C226" s="559"/>
      <c r="D226" s="558" t="s">
        <v>986</v>
      </c>
      <c r="E226" s="560"/>
      <c r="F226" s="558" t="s">
        <v>985</v>
      </c>
      <c r="G226" s="559"/>
      <c r="H226" s="558" t="s">
        <v>986</v>
      </c>
      <c r="I226" s="560"/>
    </row>
    <row r="227" spans="1:9" ht="15" customHeight="1">
      <c r="A227" s="312" t="s">
        <v>968</v>
      </c>
      <c r="B227" s="569">
        <v>16694</v>
      </c>
      <c r="C227" s="570"/>
      <c r="D227" s="570">
        <f>IF(B227="","",ROUND(B227/12,0))</f>
        <v>1391</v>
      </c>
      <c r="E227" s="570"/>
      <c r="F227" s="570">
        <v>16866</v>
      </c>
      <c r="G227" s="570"/>
      <c r="H227" s="570">
        <f>IF(F227="","",ROUND(F227/12,0))</f>
        <v>1406</v>
      </c>
      <c r="I227" s="570"/>
    </row>
    <row r="228" spans="1:9" ht="15" customHeight="1">
      <c r="A228" s="312" t="s">
        <v>969</v>
      </c>
      <c r="B228" s="567">
        <v>87600</v>
      </c>
      <c r="C228" s="568"/>
      <c r="D228" s="568">
        <f aca="true" t="shared" si="9" ref="D228:D239">IF(B228="","",ROUND(B228/12,0))</f>
        <v>7300</v>
      </c>
      <c r="E228" s="568"/>
      <c r="F228" s="568">
        <v>95570</v>
      </c>
      <c r="G228" s="568"/>
      <c r="H228" s="568">
        <f aca="true" t="shared" si="10" ref="H228:H239">IF(F228="","",ROUND(F228/12,0))</f>
        <v>7964</v>
      </c>
      <c r="I228" s="568"/>
    </row>
    <row r="229" spans="1:9" ht="15" customHeight="1">
      <c r="A229" s="312" t="s">
        <v>970</v>
      </c>
      <c r="B229" s="567">
        <v>6025</v>
      </c>
      <c r="C229" s="568"/>
      <c r="D229" s="568">
        <f t="shared" si="9"/>
        <v>502</v>
      </c>
      <c r="E229" s="568"/>
      <c r="F229" s="568">
        <v>5521</v>
      </c>
      <c r="G229" s="568"/>
      <c r="H229" s="568">
        <f t="shared" si="10"/>
        <v>460</v>
      </c>
      <c r="I229" s="568"/>
    </row>
    <row r="230" spans="1:9" ht="15" customHeight="1">
      <c r="A230" s="312" t="s">
        <v>971</v>
      </c>
      <c r="B230" s="567">
        <v>7855</v>
      </c>
      <c r="C230" s="568"/>
      <c r="D230" s="568">
        <f t="shared" si="9"/>
        <v>655</v>
      </c>
      <c r="E230" s="568"/>
      <c r="F230" s="568">
        <v>10640</v>
      </c>
      <c r="G230" s="568"/>
      <c r="H230" s="568">
        <f t="shared" si="10"/>
        <v>887</v>
      </c>
      <c r="I230" s="568"/>
    </row>
    <row r="231" spans="1:9" ht="15" customHeight="1">
      <c r="A231" s="312" t="s">
        <v>972</v>
      </c>
      <c r="B231" s="567">
        <v>68</v>
      </c>
      <c r="C231" s="568"/>
      <c r="D231" s="568">
        <f t="shared" si="9"/>
        <v>6</v>
      </c>
      <c r="E231" s="568"/>
      <c r="F231" s="568">
        <v>98</v>
      </c>
      <c r="G231" s="568"/>
      <c r="H231" s="568">
        <f t="shared" si="10"/>
        <v>8</v>
      </c>
      <c r="I231" s="568"/>
    </row>
    <row r="232" spans="1:9" ht="15" customHeight="1">
      <c r="A232" s="312" t="s">
        <v>973</v>
      </c>
      <c r="B232" s="567">
        <v>37824</v>
      </c>
      <c r="C232" s="568"/>
      <c r="D232" s="568">
        <f t="shared" si="9"/>
        <v>3152</v>
      </c>
      <c r="E232" s="568"/>
      <c r="F232" s="568">
        <v>38726</v>
      </c>
      <c r="G232" s="568"/>
      <c r="H232" s="568">
        <f t="shared" si="10"/>
        <v>3227</v>
      </c>
      <c r="I232" s="568"/>
    </row>
    <row r="233" spans="1:9" ht="15" customHeight="1">
      <c r="A233" s="312" t="s">
        <v>975</v>
      </c>
      <c r="B233" s="567">
        <v>8337</v>
      </c>
      <c r="C233" s="568"/>
      <c r="D233" s="568">
        <f t="shared" si="9"/>
        <v>695</v>
      </c>
      <c r="E233" s="568"/>
      <c r="F233" s="568">
        <v>9010</v>
      </c>
      <c r="G233" s="568"/>
      <c r="H233" s="568">
        <f t="shared" si="10"/>
        <v>751</v>
      </c>
      <c r="I233" s="568"/>
    </row>
    <row r="234" spans="1:9" ht="15" customHeight="1">
      <c r="A234" s="312" t="s">
        <v>976</v>
      </c>
      <c r="B234" s="565">
        <v>16255</v>
      </c>
      <c r="C234" s="566"/>
      <c r="D234" s="566">
        <f t="shared" si="9"/>
        <v>1355</v>
      </c>
      <c r="E234" s="566"/>
      <c r="F234" s="566">
        <v>17536</v>
      </c>
      <c r="G234" s="566"/>
      <c r="H234" s="566">
        <f t="shared" si="10"/>
        <v>1461</v>
      </c>
      <c r="I234" s="566"/>
    </row>
    <row r="235" spans="1:9" ht="15" customHeight="1">
      <c r="A235" s="312" t="s">
        <v>977</v>
      </c>
      <c r="B235" s="565">
        <v>2049</v>
      </c>
      <c r="C235" s="566"/>
      <c r="D235" s="566">
        <f t="shared" si="9"/>
        <v>171</v>
      </c>
      <c r="E235" s="566"/>
      <c r="F235" s="566">
        <v>2600</v>
      </c>
      <c r="G235" s="566"/>
      <c r="H235" s="566">
        <f t="shared" si="10"/>
        <v>217</v>
      </c>
      <c r="I235" s="566"/>
    </row>
    <row r="236" spans="1:9" ht="15" customHeight="1">
      <c r="A236" s="312" t="s">
        <v>978</v>
      </c>
      <c r="B236" s="563">
        <v>362</v>
      </c>
      <c r="C236" s="564"/>
      <c r="D236" s="564">
        <f t="shared" si="9"/>
        <v>30</v>
      </c>
      <c r="E236" s="564"/>
      <c r="F236" s="564">
        <v>396</v>
      </c>
      <c r="G236" s="564"/>
      <c r="H236" s="564">
        <f t="shared" si="10"/>
        <v>33</v>
      </c>
      <c r="I236" s="564"/>
    </row>
    <row r="237" spans="1:9" ht="15" customHeight="1">
      <c r="A237" s="312" t="s">
        <v>979</v>
      </c>
      <c r="B237" s="563">
        <v>123</v>
      </c>
      <c r="C237" s="564"/>
      <c r="D237" s="564">
        <f t="shared" si="9"/>
        <v>10</v>
      </c>
      <c r="E237" s="564"/>
      <c r="F237" s="564">
        <v>129</v>
      </c>
      <c r="G237" s="564"/>
      <c r="H237" s="564">
        <f t="shared" si="10"/>
        <v>11</v>
      </c>
      <c r="I237" s="564"/>
    </row>
    <row r="238" spans="1:9" ht="15" customHeight="1">
      <c r="A238" s="313" t="s">
        <v>980</v>
      </c>
      <c r="B238" s="563">
        <v>207</v>
      </c>
      <c r="C238" s="564"/>
      <c r="D238" s="564">
        <f t="shared" si="9"/>
        <v>17</v>
      </c>
      <c r="E238" s="564"/>
      <c r="F238" s="564">
        <v>222</v>
      </c>
      <c r="G238" s="564"/>
      <c r="H238" s="564">
        <f t="shared" si="10"/>
        <v>19</v>
      </c>
      <c r="I238" s="564"/>
    </row>
    <row r="239" spans="1:9" ht="15" customHeight="1">
      <c r="A239" s="314" t="s">
        <v>981</v>
      </c>
      <c r="B239" s="561">
        <v>142</v>
      </c>
      <c r="C239" s="562"/>
      <c r="D239" s="562">
        <f t="shared" si="9"/>
        <v>12</v>
      </c>
      <c r="E239" s="562"/>
      <c r="F239" s="562">
        <v>113</v>
      </c>
      <c r="G239" s="562"/>
      <c r="H239" s="562">
        <f t="shared" si="10"/>
        <v>9</v>
      </c>
      <c r="I239" s="562"/>
    </row>
    <row r="240" ht="15" customHeight="1">
      <c r="A240" s="250" t="s">
        <v>967</v>
      </c>
    </row>
  </sheetData>
  <mergeCells count="197">
    <mergeCell ref="G3:G6"/>
    <mergeCell ref="H3:H6"/>
    <mergeCell ref="I3:I6"/>
    <mergeCell ref="A3:A6"/>
    <mergeCell ref="C3:C6"/>
    <mergeCell ref="D3:D6"/>
    <mergeCell ref="E3:E6"/>
    <mergeCell ref="F3:F6"/>
    <mergeCell ref="A218:B218"/>
    <mergeCell ref="D218:E218"/>
    <mergeCell ref="G218:H218"/>
    <mergeCell ref="A219:B219"/>
    <mergeCell ref="D219:E219"/>
    <mergeCell ref="G219:H219"/>
    <mergeCell ref="A216:B216"/>
    <mergeCell ref="D216:E216"/>
    <mergeCell ref="G216:H216"/>
    <mergeCell ref="A217:B217"/>
    <mergeCell ref="D217:E217"/>
    <mergeCell ref="G217:H217"/>
    <mergeCell ref="A214:B214"/>
    <mergeCell ref="D214:E214"/>
    <mergeCell ref="G214:H214"/>
    <mergeCell ref="A215:B215"/>
    <mergeCell ref="D215:E215"/>
    <mergeCell ref="G215:H215"/>
    <mergeCell ref="A212:B212"/>
    <mergeCell ref="D212:E212"/>
    <mergeCell ref="G212:H212"/>
    <mergeCell ref="A213:B213"/>
    <mergeCell ref="D213:E213"/>
    <mergeCell ref="G213:H213"/>
    <mergeCell ref="A210:B210"/>
    <mergeCell ref="D210:E210"/>
    <mergeCell ref="G210:H210"/>
    <mergeCell ref="A211:B211"/>
    <mergeCell ref="D211:E211"/>
    <mergeCell ref="G211:H211"/>
    <mergeCell ref="A208:B208"/>
    <mergeCell ref="D208:E208"/>
    <mergeCell ref="G208:H208"/>
    <mergeCell ref="A209:B209"/>
    <mergeCell ref="D209:E209"/>
    <mergeCell ref="G209:H209"/>
    <mergeCell ref="A206:B206"/>
    <mergeCell ref="A207:B207"/>
    <mergeCell ref="D207:E207"/>
    <mergeCell ref="G207:H207"/>
    <mergeCell ref="D177:E177"/>
    <mergeCell ref="G177:H177"/>
    <mergeCell ref="D114:F114"/>
    <mergeCell ref="B114:C114"/>
    <mergeCell ref="G114:H114"/>
    <mergeCell ref="A174:B174"/>
    <mergeCell ref="C174:E174"/>
    <mergeCell ref="F174:H174"/>
    <mergeCell ref="D179:E179"/>
    <mergeCell ref="G179:H179"/>
    <mergeCell ref="D178:E178"/>
    <mergeCell ref="G178:H178"/>
    <mergeCell ref="D181:E181"/>
    <mergeCell ref="G181:H181"/>
    <mergeCell ref="D180:E180"/>
    <mergeCell ref="G180:H180"/>
    <mergeCell ref="D183:E183"/>
    <mergeCell ref="G183:H183"/>
    <mergeCell ref="D182:E182"/>
    <mergeCell ref="G182:H182"/>
    <mergeCell ref="D185:E185"/>
    <mergeCell ref="G185:H185"/>
    <mergeCell ref="D184:E184"/>
    <mergeCell ref="G184:H184"/>
    <mergeCell ref="D187:E187"/>
    <mergeCell ref="G187:H187"/>
    <mergeCell ref="D186:E186"/>
    <mergeCell ref="G186:H186"/>
    <mergeCell ref="D189:E189"/>
    <mergeCell ref="G189:H189"/>
    <mergeCell ref="D188:E188"/>
    <mergeCell ref="G188:H188"/>
    <mergeCell ref="D193:E193"/>
    <mergeCell ref="G193:H193"/>
    <mergeCell ref="D192:E192"/>
    <mergeCell ref="G192:H192"/>
    <mergeCell ref="D195:E195"/>
    <mergeCell ref="G195:H195"/>
    <mergeCell ref="D194:E194"/>
    <mergeCell ref="G194:H194"/>
    <mergeCell ref="D197:E197"/>
    <mergeCell ref="G197:H197"/>
    <mergeCell ref="D196:E196"/>
    <mergeCell ref="G196:H196"/>
    <mergeCell ref="D199:E199"/>
    <mergeCell ref="G199:H199"/>
    <mergeCell ref="D198:E198"/>
    <mergeCell ref="G198:H198"/>
    <mergeCell ref="G202:H202"/>
    <mergeCell ref="D201:E201"/>
    <mergeCell ref="G201:H201"/>
    <mergeCell ref="D200:E200"/>
    <mergeCell ref="G200:H200"/>
    <mergeCell ref="A183:B183"/>
    <mergeCell ref="A184:B184"/>
    <mergeCell ref="A177:B177"/>
    <mergeCell ref="A178:B178"/>
    <mergeCell ref="A179:B179"/>
    <mergeCell ref="A180:B180"/>
    <mergeCell ref="A189:B189"/>
    <mergeCell ref="A176:B176"/>
    <mergeCell ref="A191:B191"/>
    <mergeCell ref="A192:B192"/>
    <mergeCell ref="A185:B185"/>
    <mergeCell ref="A186:B186"/>
    <mergeCell ref="A187:B187"/>
    <mergeCell ref="A188:B188"/>
    <mergeCell ref="A181:B181"/>
    <mergeCell ref="A182:B18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H226:I226"/>
    <mergeCell ref="A201:B201"/>
    <mergeCell ref="A202:B202"/>
    <mergeCell ref="A203:B203"/>
    <mergeCell ref="A204:B204"/>
    <mergeCell ref="D204:E204"/>
    <mergeCell ref="G204:H204"/>
    <mergeCell ref="D203:E203"/>
    <mergeCell ref="G203:H203"/>
    <mergeCell ref="D202:E202"/>
    <mergeCell ref="B227:C227"/>
    <mergeCell ref="D227:E227"/>
    <mergeCell ref="F227:G227"/>
    <mergeCell ref="H227:I227"/>
    <mergeCell ref="B228:C228"/>
    <mergeCell ref="D228:E228"/>
    <mergeCell ref="F228:G228"/>
    <mergeCell ref="H228:I228"/>
    <mergeCell ref="B229:C229"/>
    <mergeCell ref="D229:E229"/>
    <mergeCell ref="F229:G229"/>
    <mergeCell ref="H229:I229"/>
    <mergeCell ref="B230:C230"/>
    <mergeCell ref="D230:E230"/>
    <mergeCell ref="F230:G230"/>
    <mergeCell ref="H230:I230"/>
    <mergeCell ref="B231:C231"/>
    <mergeCell ref="D231:E231"/>
    <mergeCell ref="F231:G231"/>
    <mergeCell ref="H231:I231"/>
    <mergeCell ref="B232:C232"/>
    <mergeCell ref="D232:E232"/>
    <mergeCell ref="F232:G232"/>
    <mergeCell ref="H232:I232"/>
    <mergeCell ref="B233:C233"/>
    <mergeCell ref="D233:E233"/>
    <mergeCell ref="F233:G233"/>
    <mergeCell ref="H233:I233"/>
    <mergeCell ref="B234:C234"/>
    <mergeCell ref="D234:E234"/>
    <mergeCell ref="F234:G234"/>
    <mergeCell ref="H234:I234"/>
    <mergeCell ref="B235:C235"/>
    <mergeCell ref="D235:E235"/>
    <mergeCell ref="F235:G235"/>
    <mergeCell ref="H235:I235"/>
    <mergeCell ref="B236:C236"/>
    <mergeCell ref="D236:E236"/>
    <mergeCell ref="F236:G236"/>
    <mergeCell ref="H236:I236"/>
    <mergeCell ref="B237:C237"/>
    <mergeCell ref="D237:E237"/>
    <mergeCell ref="F237:G237"/>
    <mergeCell ref="H237:I237"/>
    <mergeCell ref="B238:C238"/>
    <mergeCell ref="D238:E238"/>
    <mergeCell ref="F238:G238"/>
    <mergeCell ref="H238:I238"/>
    <mergeCell ref="B239:C239"/>
    <mergeCell ref="D239:E239"/>
    <mergeCell ref="F239:G239"/>
    <mergeCell ref="H239:I239"/>
    <mergeCell ref="A224:A226"/>
    <mergeCell ref="F225:G225"/>
    <mergeCell ref="H225:I225"/>
    <mergeCell ref="F224:I224"/>
    <mergeCell ref="B224:E224"/>
    <mergeCell ref="B225:C225"/>
    <mergeCell ref="D225:E225"/>
    <mergeCell ref="B226:C226"/>
    <mergeCell ref="D226:E226"/>
    <mergeCell ref="F226:G22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2"/>
  <sheetViews>
    <sheetView workbookViewId="0" topLeftCell="A20">
      <selection activeCell="D23" sqref="D23"/>
    </sheetView>
  </sheetViews>
  <sheetFormatPr defaultColWidth="9.00390625" defaultRowHeight="12.75"/>
  <cols>
    <col min="1" max="1" width="14.00390625" style="294" customWidth="1"/>
    <col min="2" max="2" width="9.125" style="294" customWidth="1"/>
    <col min="3" max="4" width="10.375" style="294" bestFit="1" customWidth="1"/>
    <col min="5" max="5" width="11.125" style="294" bestFit="1" customWidth="1"/>
    <col min="6" max="6" width="6.25390625" style="294" customWidth="1"/>
    <col min="7" max="7" width="3.75390625" style="294" customWidth="1"/>
    <col min="8" max="8" width="4.375" style="294" customWidth="1"/>
    <col min="9" max="9" width="1.875" style="294" customWidth="1"/>
    <col min="10" max="10" width="2.75390625" style="294" customWidth="1"/>
    <col min="11" max="11" width="11.125" style="294" bestFit="1" customWidth="1"/>
    <col min="12" max="16384" width="9.125" style="294" customWidth="1"/>
  </cols>
  <sheetData>
    <row r="1" spans="1:3" s="245" customFormat="1" ht="15" customHeight="1">
      <c r="A1" s="16" t="s">
        <v>998</v>
      </c>
      <c r="B1" s="17"/>
      <c r="C1" s="17"/>
    </row>
    <row r="2" spans="1:7" s="245" customFormat="1" ht="15" customHeight="1">
      <c r="A2" s="8"/>
      <c r="B2" s="17"/>
      <c r="G2" s="7"/>
    </row>
    <row r="3" spans="1:9" s="245" customFormat="1" ht="15" customHeight="1">
      <c r="A3" s="22" t="s">
        <v>284</v>
      </c>
      <c r="B3" s="483" t="s">
        <v>641</v>
      </c>
      <c r="C3" s="455"/>
      <c r="D3" s="484"/>
      <c r="E3" s="483" t="s">
        <v>642</v>
      </c>
      <c r="F3" s="455"/>
      <c r="G3" s="455"/>
      <c r="H3" s="455"/>
      <c r="I3" s="455"/>
    </row>
    <row r="4" spans="1:7" s="245" customFormat="1" ht="15" customHeight="1">
      <c r="A4" s="18"/>
      <c r="B4" s="51"/>
      <c r="C4" s="18"/>
      <c r="D4" s="315"/>
      <c r="E4" s="18"/>
      <c r="F4" s="18"/>
      <c r="G4" s="18"/>
    </row>
    <row r="5" spans="1:7" s="245" customFormat="1" ht="15" customHeight="1" hidden="1">
      <c r="A5" s="28" t="s">
        <v>643</v>
      </c>
      <c r="B5" s="27"/>
      <c r="C5" s="28"/>
      <c r="D5" s="4">
        <v>461</v>
      </c>
      <c r="E5" s="4"/>
      <c r="F5" s="4"/>
      <c r="G5" s="101">
        <v>6936</v>
      </c>
    </row>
    <row r="6" spans="1:7" s="245" customFormat="1" ht="15" customHeight="1" hidden="1">
      <c r="A6" s="103" t="s">
        <v>273</v>
      </c>
      <c r="B6" s="162"/>
      <c r="C6" s="603">
        <v>488</v>
      </c>
      <c r="D6" s="603"/>
      <c r="E6" s="4"/>
      <c r="F6" s="501">
        <v>7644</v>
      </c>
      <c r="G6" s="501"/>
    </row>
    <row r="7" spans="1:7" s="245" customFormat="1" ht="15" customHeight="1" hidden="1">
      <c r="A7" s="103" t="s">
        <v>484</v>
      </c>
      <c r="B7" s="162"/>
      <c r="C7" s="260">
        <v>485</v>
      </c>
      <c r="D7" s="215"/>
      <c r="E7" s="4"/>
      <c r="F7" s="2">
        <v>7911</v>
      </c>
      <c r="G7" s="95"/>
    </row>
    <row r="8" spans="1:7" s="245" customFormat="1" ht="15" customHeight="1" hidden="1">
      <c r="A8" s="103" t="s">
        <v>701</v>
      </c>
      <c r="B8" s="162"/>
      <c r="C8" s="260">
        <v>483</v>
      </c>
      <c r="D8" s="215"/>
      <c r="E8" s="4"/>
      <c r="F8" s="511">
        <v>8046</v>
      </c>
      <c r="G8" s="511"/>
    </row>
    <row r="9" spans="1:7" s="245" customFormat="1" ht="15" customHeight="1" hidden="1">
      <c r="A9" s="103" t="s">
        <v>748</v>
      </c>
      <c r="B9" s="162"/>
      <c r="C9" s="260">
        <v>507</v>
      </c>
      <c r="D9" s="215"/>
      <c r="E9" s="4"/>
      <c r="F9" s="511">
        <v>8507</v>
      </c>
      <c r="G9" s="511"/>
    </row>
    <row r="10" spans="1:7" s="245" customFormat="1" ht="15" customHeight="1" hidden="1">
      <c r="A10" s="103" t="s">
        <v>792</v>
      </c>
      <c r="B10" s="162"/>
      <c r="C10" s="260">
        <v>508</v>
      </c>
      <c r="D10" s="215"/>
      <c r="E10" s="4"/>
      <c r="F10" s="511">
        <v>8636</v>
      </c>
      <c r="G10" s="511"/>
    </row>
    <row r="11" spans="1:7" s="245" customFormat="1" ht="15" customHeight="1" hidden="1">
      <c r="A11" s="103" t="s">
        <v>854</v>
      </c>
      <c r="B11" s="162"/>
      <c r="C11" s="260">
        <v>489</v>
      </c>
      <c r="D11" s="260"/>
      <c r="E11" s="260"/>
      <c r="F11" s="511">
        <v>9152</v>
      </c>
      <c r="G11" s="511"/>
    </row>
    <row r="12" spans="1:7" s="245" customFormat="1" ht="15" customHeight="1" hidden="1">
      <c r="A12" s="103" t="s">
        <v>1060</v>
      </c>
      <c r="B12" s="162"/>
      <c r="C12" s="260">
        <v>719</v>
      </c>
      <c r="D12" s="260"/>
      <c r="E12" s="260"/>
      <c r="F12" s="511">
        <v>11181</v>
      </c>
      <c r="G12" s="511"/>
    </row>
    <row r="13" spans="1:7" s="245" customFormat="1" ht="15" customHeight="1" hidden="1">
      <c r="A13" s="103" t="s">
        <v>1125</v>
      </c>
      <c r="B13" s="162"/>
      <c r="C13" s="2">
        <v>1083</v>
      </c>
      <c r="D13" s="260"/>
      <c r="E13" s="260"/>
      <c r="F13" s="511">
        <v>15267</v>
      </c>
      <c r="G13" s="511"/>
    </row>
    <row r="14" spans="1:7" s="245" customFormat="1" ht="15" customHeight="1">
      <c r="A14" s="103" t="s">
        <v>1041</v>
      </c>
      <c r="B14" s="162"/>
      <c r="C14" s="2">
        <v>1202</v>
      </c>
      <c r="D14" s="260"/>
      <c r="E14" s="260"/>
      <c r="F14" s="511">
        <v>13711</v>
      </c>
      <c r="G14" s="511"/>
    </row>
    <row r="15" spans="1:7" s="245" customFormat="1" ht="15" customHeight="1">
      <c r="A15" s="103" t="s">
        <v>856</v>
      </c>
      <c r="B15" s="162"/>
      <c r="C15" s="2">
        <v>1294</v>
      </c>
      <c r="D15" s="260"/>
      <c r="E15" s="260"/>
      <c r="F15" s="511">
        <v>17200</v>
      </c>
      <c r="G15" s="511"/>
    </row>
    <row r="16" spans="1:7" s="245" customFormat="1" ht="15" customHeight="1">
      <c r="A16" s="103" t="s">
        <v>1062</v>
      </c>
      <c r="B16" s="162"/>
      <c r="C16" s="2">
        <v>1237</v>
      </c>
      <c r="D16" s="260"/>
      <c r="E16" s="260"/>
      <c r="F16" s="511">
        <v>16944</v>
      </c>
      <c r="G16" s="511"/>
    </row>
    <row r="17" spans="1:7" s="245" customFormat="1" ht="15" customHeight="1">
      <c r="A17" s="103" t="s">
        <v>883</v>
      </c>
      <c r="B17" s="162"/>
      <c r="C17" s="2">
        <v>1204</v>
      </c>
      <c r="D17" s="260"/>
      <c r="E17" s="260"/>
      <c r="F17" s="511">
        <v>13328</v>
      </c>
      <c r="G17" s="511"/>
    </row>
    <row r="18" spans="1:7" s="245" customFormat="1" ht="15" customHeight="1">
      <c r="A18" s="103" t="s">
        <v>529</v>
      </c>
      <c r="B18" s="162"/>
      <c r="C18" s="2">
        <v>1095</v>
      </c>
      <c r="D18" s="260"/>
      <c r="E18" s="260"/>
      <c r="F18" s="511">
        <v>12254</v>
      </c>
      <c r="G18" s="511"/>
    </row>
    <row r="19" spans="1:9" s="245" customFormat="1" ht="15" customHeight="1">
      <c r="A19" s="42"/>
      <c r="B19" s="41"/>
      <c r="C19" s="109"/>
      <c r="D19" s="42"/>
      <c r="E19" s="42"/>
      <c r="F19" s="109"/>
      <c r="G19" s="42"/>
      <c r="H19" s="43"/>
      <c r="I19" s="43"/>
    </row>
    <row r="20" spans="1:3" s="245" customFormat="1" ht="15" customHeight="1">
      <c r="A20" s="18" t="s">
        <v>999</v>
      </c>
      <c r="B20" s="17"/>
      <c r="C20" s="17"/>
    </row>
    <row r="21" spans="1:3" s="245" customFormat="1" ht="15" customHeight="1">
      <c r="A21" s="18"/>
      <c r="B21" s="17"/>
      <c r="C21" s="17"/>
    </row>
    <row r="22" spans="1:3" s="245" customFormat="1" ht="15" customHeight="1">
      <c r="A22" s="18"/>
      <c r="B22" s="17"/>
      <c r="C22" s="17"/>
    </row>
    <row r="23" spans="1:12" s="245" customFormat="1" ht="15" customHeight="1">
      <c r="A23" s="16" t="s">
        <v>1140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s="245" customFormat="1" ht="13.5" customHeight="1">
      <c r="A24" s="8"/>
      <c r="B24" s="17"/>
      <c r="C24" s="17"/>
      <c r="D24" s="17"/>
      <c r="E24" s="17"/>
      <c r="F24" s="17"/>
      <c r="G24" s="396" t="s">
        <v>644</v>
      </c>
      <c r="H24" s="396"/>
      <c r="I24" s="396"/>
      <c r="J24" s="396"/>
      <c r="K24" s="396"/>
      <c r="L24" s="396"/>
    </row>
    <row r="25" spans="1:12" s="245" customFormat="1" ht="13.5" customHeight="1">
      <c r="A25" s="22" t="s">
        <v>284</v>
      </c>
      <c r="B25" s="24" t="s">
        <v>285</v>
      </c>
      <c r="C25" s="24" t="s">
        <v>286</v>
      </c>
      <c r="D25" s="24" t="s">
        <v>287</v>
      </c>
      <c r="E25" s="24" t="s">
        <v>288</v>
      </c>
      <c r="F25" s="483" t="s">
        <v>289</v>
      </c>
      <c r="G25" s="455"/>
      <c r="H25" s="455"/>
      <c r="I25" s="484"/>
      <c r="J25" s="483" t="s">
        <v>290</v>
      </c>
      <c r="K25" s="484"/>
      <c r="L25" s="22" t="s">
        <v>645</v>
      </c>
    </row>
    <row r="26" spans="1:12" s="245" customFormat="1" ht="13.5" customHeight="1">
      <c r="A26" s="18"/>
      <c r="B26" s="160"/>
      <c r="C26" s="315"/>
      <c r="D26" s="315"/>
      <c r="E26" s="315"/>
      <c r="F26" s="315"/>
      <c r="G26" s="315"/>
      <c r="H26" s="315"/>
      <c r="I26" s="315"/>
      <c r="J26" s="315"/>
      <c r="K26" s="315"/>
      <c r="L26" s="315" t="s">
        <v>291</v>
      </c>
    </row>
    <row r="27" spans="1:12" s="245" customFormat="1" ht="13.5" customHeight="1" hidden="1">
      <c r="A27" s="28" t="s">
        <v>646</v>
      </c>
      <c r="B27" s="3">
        <v>22</v>
      </c>
      <c r="C27" s="4">
        <v>64</v>
      </c>
      <c r="D27" s="4">
        <v>59</v>
      </c>
      <c r="E27" s="4">
        <v>62</v>
      </c>
      <c r="F27" s="4"/>
      <c r="H27" s="4">
        <v>66</v>
      </c>
      <c r="I27" s="4"/>
      <c r="J27" s="4"/>
      <c r="K27" s="4">
        <v>68</v>
      </c>
      <c r="L27" s="4">
        <v>341</v>
      </c>
    </row>
    <row r="28" spans="1:12" s="245" customFormat="1" ht="13.5" customHeight="1" hidden="1">
      <c r="A28" s="103" t="s">
        <v>273</v>
      </c>
      <c r="B28" s="3">
        <v>24</v>
      </c>
      <c r="C28" s="4">
        <v>45</v>
      </c>
      <c r="D28" s="4">
        <v>64</v>
      </c>
      <c r="E28" s="4">
        <v>69</v>
      </c>
      <c r="F28" s="4"/>
      <c r="H28" s="4">
        <v>58</v>
      </c>
      <c r="I28" s="4"/>
      <c r="J28" s="4"/>
      <c r="K28" s="4">
        <v>64</v>
      </c>
      <c r="L28" s="4">
        <v>324</v>
      </c>
    </row>
    <row r="29" spans="1:12" s="245" customFormat="1" ht="13.5" customHeight="1" hidden="1">
      <c r="A29" s="103" t="s">
        <v>484</v>
      </c>
      <c r="B29" s="1">
        <v>38</v>
      </c>
      <c r="C29" s="2">
        <v>52</v>
      </c>
      <c r="D29" s="2">
        <v>51</v>
      </c>
      <c r="E29" s="2">
        <v>72</v>
      </c>
      <c r="F29" s="2"/>
      <c r="H29" s="5">
        <v>63</v>
      </c>
      <c r="I29" s="2"/>
      <c r="J29" s="2"/>
      <c r="K29" s="2">
        <v>56</v>
      </c>
      <c r="L29" s="2">
        <v>332</v>
      </c>
    </row>
    <row r="30" spans="1:12" s="245" customFormat="1" ht="13.5" customHeight="1" hidden="1">
      <c r="A30" s="103" t="s">
        <v>701</v>
      </c>
      <c r="B30" s="1">
        <v>48</v>
      </c>
      <c r="C30" s="2">
        <v>54</v>
      </c>
      <c r="D30" s="2">
        <v>58</v>
      </c>
      <c r="E30" s="2">
        <v>61</v>
      </c>
      <c r="F30" s="2"/>
      <c r="H30" s="5">
        <v>70</v>
      </c>
      <c r="I30" s="2"/>
      <c r="J30" s="2"/>
      <c r="K30" s="2">
        <v>66</v>
      </c>
      <c r="L30" s="2">
        <v>357</v>
      </c>
    </row>
    <row r="31" spans="1:12" s="245" customFormat="1" ht="13.5" customHeight="1" hidden="1">
      <c r="A31" s="103" t="s">
        <v>748</v>
      </c>
      <c r="B31" s="1">
        <v>45</v>
      </c>
      <c r="C31" s="2">
        <v>81</v>
      </c>
      <c r="D31" s="2">
        <v>66</v>
      </c>
      <c r="E31" s="2">
        <v>65</v>
      </c>
      <c r="F31" s="2"/>
      <c r="H31" s="5">
        <v>69</v>
      </c>
      <c r="I31" s="2"/>
      <c r="J31" s="2"/>
      <c r="K31" s="2">
        <v>67</v>
      </c>
      <c r="L31" s="2">
        <v>393</v>
      </c>
    </row>
    <row r="32" spans="1:12" s="245" customFormat="1" ht="13.5" customHeight="1" hidden="1">
      <c r="A32" s="103" t="s">
        <v>792</v>
      </c>
      <c r="B32" s="1">
        <v>47</v>
      </c>
      <c r="C32" s="2">
        <v>71</v>
      </c>
      <c r="D32" s="2">
        <v>89</v>
      </c>
      <c r="E32" s="2">
        <v>76</v>
      </c>
      <c r="F32" s="2"/>
      <c r="H32" s="5">
        <v>78</v>
      </c>
      <c r="I32" s="2"/>
      <c r="J32" s="2"/>
      <c r="K32" s="2">
        <v>67</v>
      </c>
      <c r="L32" s="2">
        <v>428</v>
      </c>
    </row>
    <row r="33" spans="1:12" s="245" customFormat="1" ht="13.5" customHeight="1" hidden="1">
      <c r="A33" s="103" t="s">
        <v>854</v>
      </c>
      <c r="B33" s="1">
        <v>53</v>
      </c>
      <c r="C33" s="2">
        <v>79</v>
      </c>
      <c r="D33" s="2">
        <v>82</v>
      </c>
      <c r="E33" s="2">
        <v>88</v>
      </c>
      <c r="F33" s="2"/>
      <c r="G33" s="511">
        <v>77</v>
      </c>
      <c r="H33" s="511"/>
      <c r="I33" s="2"/>
      <c r="J33" s="2"/>
      <c r="K33" s="2">
        <v>78</v>
      </c>
      <c r="L33" s="2">
        <v>457</v>
      </c>
    </row>
    <row r="34" spans="1:12" s="245" customFormat="1" ht="13.5" customHeight="1" hidden="1">
      <c r="A34" s="103" t="s">
        <v>1060</v>
      </c>
      <c r="B34" s="1">
        <v>45</v>
      </c>
      <c r="C34" s="2">
        <v>86</v>
      </c>
      <c r="D34" s="2">
        <v>84</v>
      </c>
      <c r="E34" s="2">
        <v>95</v>
      </c>
      <c r="F34" s="2"/>
      <c r="G34" s="511">
        <v>87</v>
      </c>
      <c r="H34" s="511"/>
      <c r="I34" s="2"/>
      <c r="J34" s="2"/>
      <c r="K34" s="2">
        <v>69</v>
      </c>
      <c r="L34" s="2">
        <v>466</v>
      </c>
    </row>
    <row r="35" spans="1:12" s="245" customFormat="1" ht="13.5" customHeight="1" hidden="1">
      <c r="A35" s="103" t="s">
        <v>1125</v>
      </c>
      <c r="B35" s="1">
        <v>49</v>
      </c>
      <c r="C35" s="2">
        <v>76</v>
      </c>
      <c r="D35" s="2">
        <v>96</v>
      </c>
      <c r="E35" s="2">
        <v>94</v>
      </c>
      <c r="F35" s="2"/>
      <c r="G35" s="511">
        <v>97</v>
      </c>
      <c r="H35" s="511"/>
      <c r="I35" s="2"/>
      <c r="J35" s="2"/>
      <c r="K35" s="2">
        <v>89</v>
      </c>
      <c r="L35" s="2">
        <v>501</v>
      </c>
    </row>
    <row r="36" spans="1:12" s="245" customFormat="1" ht="13.5" customHeight="1">
      <c r="A36" s="103" t="s">
        <v>974</v>
      </c>
      <c r="B36" s="1">
        <v>45</v>
      </c>
      <c r="C36" s="2">
        <v>78</v>
      </c>
      <c r="D36" s="2">
        <v>88</v>
      </c>
      <c r="E36" s="2">
        <v>101</v>
      </c>
      <c r="F36" s="2"/>
      <c r="G36" s="511">
        <v>99</v>
      </c>
      <c r="H36" s="511"/>
      <c r="I36" s="2"/>
      <c r="J36" s="2"/>
      <c r="K36" s="2">
        <v>94</v>
      </c>
      <c r="L36" s="2">
        <v>505</v>
      </c>
    </row>
    <row r="37" spans="1:12" s="245" customFormat="1" ht="13.5" customHeight="1">
      <c r="A37" s="103" t="s">
        <v>46</v>
      </c>
      <c r="B37" s="1">
        <v>49</v>
      </c>
      <c r="C37" s="2">
        <v>73</v>
      </c>
      <c r="D37" s="2">
        <v>82</v>
      </c>
      <c r="E37" s="2">
        <v>105</v>
      </c>
      <c r="F37" s="2"/>
      <c r="G37" s="511">
        <v>108</v>
      </c>
      <c r="H37" s="511"/>
      <c r="I37" s="2"/>
      <c r="J37" s="2"/>
      <c r="K37" s="2">
        <v>98</v>
      </c>
      <c r="L37" s="2">
        <v>515</v>
      </c>
    </row>
    <row r="38" spans="1:12" s="245" customFormat="1" ht="13.5" customHeight="1">
      <c r="A38" s="103" t="s">
        <v>1062</v>
      </c>
      <c r="B38" s="1">
        <v>32</v>
      </c>
      <c r="C38" s="2">
        <v>87</v>
      </c>
      <c r="D38" s="2">
        <v>85</v>
      </c>
      <c r="E38" s="2">
        <v>88</v>
      </c>
      <c r="F38" s="2"/>
      <c r="G38" s="511">
        <v>106</v>
      </c>
      <c r="H38" s="511"/>
      <c r="I38" s="2"/>
      <c r="J38" s="2"/>
      <c r="K38" s="2">
        <v>107</v>
      </c>
      <c r="L38" s="2">
        <v>505</v>
      </c>
    </row>
    <row r="39" spans="1:12" s="245" customFormat="1" ht="13.5" customHeight="1">
      <c r="A39" s="103" t="s">
        <v>946</v>
      </c>
      <c r="B39" s="1">
        <v>54</v>
      </c>
      <c r="C39" s="2">
        <v>83</v>
      </c>
      <c r="D39" s="2">
        <v>99</v>
      </c>
      <c r="E39" s="2">
        <v>104</v>
      </c>
      <c r="F39" s="2"/>
      <c r="G39" s="511">
        <v>103</v>
      </c>
      <c r="H39" s="511"/>
      <c r="I39" s="2"/>
      <c r="J39" s="2"/>
      <c r="K39" s="2">
        <v>108</v>
      </c>
      <c r="L39" s="2">
        <v>551</v>
      </c>
    </row>
    <row r="40" spans="1:12" s="245" customFormat="1" ht="13.5" customHeight="1">
      <c r="A40" s="103" t="s">
        <v>348</v>
      </c>
      <c r="B40" s="1">
        <v>55</v>
      </c>
      <c r="C40" s="2">
        <v>101</v>
      </c>
      <c r="D40" s="2">
        <v>86</v>
      </c>
      <c r="E40" s="2">
        <v>107</v>
      </c>
      <c r="F40" s="2"/>
      <c r="G40" s="511">
        <v>97</v>
      </c>
      <c r="H40" s="511"/>
      <c r="I40" s="2"/>
      <c r="J40" s="2"/>
      <c r="K40" s="2">
        <v>98</v>
      </c>
      <c r="L40" s="2">
        <v>544</v>
      </c>
    </row>
    <row r="41" spans="1:12" s="245" customFormat="1" ht="13.5" customHeight="1">
      <c r="A41" s="42"/>
      <c r="B41" s="316"/>
      <c r="C41" s="317"/>
      <c r="D41" s="317"/>
      <c r="E41" s="317"/>
      <c r="F41" s="317"/>
      <c r="G41" s="317"/>
      <c r="H41" s="317"/>
      <c r="I41" s="317"/>
      <c r="J41" s="317"/>
      <c r="K41" s="317"/>
      <c r="L41" s="317"/>
    </row>
    <row r="42" spans="1:12" s="245" customFormat="1" ht="13.5" customHeight="1">
      <c r="A42" s="59" t="s">
        <v>351</v>
      </c>
      <c r="B42" s="318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ht="13.5" customHeight="1">
      <c r="A43" s="245" t="s">
        <v>725</v>
      </c>
    </row>
    <row r="44" ht="13.5" customHeight="1">
      <c r="A44" s="245"/>
    </row>
    <row r="45" ht="13.5" customHeight="1">
      <c r="A45" s="245"/>
    </row>
    <row r="46" ht="13.5" customHeight="1"/>
    <row r="47" ht="13.5" customHeight="1">
      <c r="A47" s="261" t="s">
        <v>1141</v>
      </c>
    </row>
    <row r="48" ht="13.5" customHeight="1"/>
    <row r="49" spans="1:12" ht="13.5" customHeight="1">
      <c r="A49" s="606" t="s">
        <v>1167</v>
      </c>
      <c r="B49" s="557" t="s">
        <v>1126</v>
      </c>
      <c r="C49" s="602"/>
      <c r="D49" s="602"/>
      <c r="E49" s="608"/>
      <c r="F49" s="557" t="s">
        <v>1129</v>
      </c>
      <c r="G49" s="602"/>
      <c r="H49" s="602"/>
      <c r="I49" s="602"/>
      <c r="J49" s="602"/>
      <c r="K49" s="602"/>
      <c r="L49" s="602"/>
    </row>
    <row r="50" spans="1:12" ht="13.5" customHeight="1">
      <c r="A50" s="607"/>
      <c r="B50" s="557" t="s">
        <v>1127</v>
      </c>
      <c r="C50" s="608"/>
      <c r="D50" s="557" t="s">
        <v>1128</v>
      </c>
      <c r="E50" s="608"/>
      <c r="F50" s="556" t="s">
        <v>1155</v>
      </c>
      <c r="G50" s="556"/>
      <c r="H50" s="556"/>
      <c r="I50" s="556"/>
      <c r="J50" s="556"/>
      <c r="K50" s="556" t="s">
        <v>1128</v>
      </c>
      <c r="L50" s="557"/>
    </row>
    <row r="51" spans="1:12" ht="13.5" customHeight="1">
      <c r="A51" s="319"/>
      <c r="B51" s="320"/>
      <c r="C51" s="321"/>
      <c r="D51" s="321"/>
      <c r="E51" s="321"/>
      <c r="F51" s="555"/>
      <c r="G51" s="555"/>
      <c r="H51" s="555"/>
      <c r="I51" s="555"/>
      <c r="J51" s="555"/>
      <c r="K51" s="321"/>
      <c r="L51" s="321"/>
    </row>
    <row r="52" spans="1:12" ht="13.5" customHeight="1" hidden="1">
      <c r="A52" s="104" t="s">
        <v>1125</v>
      </c>
      <c r="B52" s="322" t="s">
        <v>1130</v>
      </c>
      <c r="C52" s="323" t="s">
        <v>1131</v>
      </c>
      <c r="D52" s="323" t="s">
        <v>1132</v>
      </c>
      <c r="E52" s="323" t="s">
        <v>1133</v>
      </c>
      <c r="F52" s="601" t="s">
        <v>1156</v>
      </c>
      <c r="G52" s="601"/>
      <c r="H52" s="601" t="s">
        <v>1156</v>
      </c>
      <c r="I52" s="601"/>
      <c r="J52" s="601"/>
      <c r="K52" s="323" t="s">
        <v>1157</v>
      </c>
      <c r="L52" s="323" t="s">
        <v>1156</v>
      </c>
    </row>
    <row r="53" spans="1:12" ht="13.5" customHeight="1">
      <c r="A53" s="104" t="s">
        <v>974</v>
      </c>
      <c r="B53" s="322" t="s">
        <v>1134</v>
      </c>
      <c r="C53" s="323" t="s">
        <v>1135</v>
      </c>
      <c r="D53" s="323" t="s">
        <v>1136</v>
      </c>
      <c r="E53" s="323" t="s">
        <v>1137</v>
      </c>
      <c r="F53" s="601" t="s">
        <v>1156</v>
      </c>
      <c r="G53" s="601"/>
      <c r="H53" s="601" t="s">
        <v>1156</v>
      </c>
      <c r="I53" s="601"/>
      <c r="J53" s="601"/>
      <c r="K53" s="323" t="s">
        <v>1157</v>
      </c>
      <c r="L53" s="323" t="s">
        <v>1156</v>
      </c>
    </row>
    <row r="54" spans="1:12" ht="13.5" customHeight="1">
      <c r="A54" s="104" t="s">
        <v>46</v>
      </c>
      <c r="B54" s="322" t="s">
        <v>1138</v>
      </c>
      <c r="C54" s="323" t="s">
        <v>1139</v>
      </c>
      <c r="D54" s="323" t="s">
        <v>1149</v>
      </c>
      <c r="E54" s="323" t="s">
        <v>1150</v>
      </c>
      <c r="F54" s="601" t="s">
        <v>1158</v>
      </c>
      <c r="G54" s="601"/>
      <c r="H54" s="601" t="s">
        <v>1159</v>
      </c>
      <c r="I54" s="601"/>
      <c r="J54" s="601"/>
      <c r="K54" s="323" t="s">
        <v>1160</v>
      </c>
      <c r="L54" s="323" t="s">
        <v>1161</v>
      </c>
    </row>
    <row r="55" spans="1:12" ht="13.5" customHeight="1">
      <c r="A55" s="104" t="s">
        <v>1062</v>
      </c>
      <c r="B55" s="322" t="s">
        <v>1151</v>
      </c>
      <c r="C55" s="323" t="s">
        <v>1152</v>
      </c>
      <c r="D55" s="323" t="s">
        <v>1153</v>
      </c>
      <c r="E55" s="323" t="s">
        <v>1154</v>
      </c>
      <c r="F55" s="601" t="s">
        <v>1162</v>
      </c>
      <c r="G55" s="601"/>
      <c r="H55" s="601" t="s">
        <v>1163</v>
      </c>
      <c r="I55" s="601"/>
      <c r="J55" s="601"/>
      <c r="K55" s="323" t="s">
        <v>1164</v>
      </c>
      <c r="L55" s="323" t="s">
        <v>1165</v>
      </c>
    </row>
    <row r="56" spans="1:12" ht="13.5" customHeight="1">
      <c r="A56" s="104" t="s">
        <v>946</v>
      </c>
      <c r="B56" s="322" t="s">
        <v>353</v>
      </c>
      <c r="C56" s="323" t="s">
        <v>354</v>
      </c>
      <c r="D56" s="323" t="s">
        <v>355</v>
      </c>
      <c r="E56" s="323" t="s">
        <v>356</v>
      </c>
      <c r="F56" s="601" t="s">
        <v>357</v>
      </c>
      <c r="G56" s="601"/>
      <c r="H56" s="601" t="s">
        <v>358</v>
      </c>
      <c r="I56" s="601"/>
      <c r="J56" s="601"/>
      <c r="K56" s="323" t="s">
        <v>359</v>
      </c>
      <c r="L56" s="323" t="s">
        <v>360</v>
      </c>
    </row>
    <row r="57" spans="1:12" ht="13.5" customHeight="1">
      <c r="A57" s="104" t="s">
        <v>348</v>
      </c>
      <c r="B57" s="480">
        <v>1496</v>
      </c>
      <c r="C57" s="481">
        <v>3666</v>
      </c>
      <c r="D57" s="482">
        <v>685</v>
      </c>
      <c r="E57" s="481">
        <v>1528</v>
      </c>
      <c r="F57" s="598">
        <v>2234</v>
      </c>
      <c r="G57" s="598"/>
      <c r="H57" s="599">
        <v>5124</v>
      </c>
      <c r="I57" s="599"/>
      <c r="J57" s="599"/>
      <c r="K57" s="482">
        <v>99</v>
      </c>
      <c r="L57" s="481">
        <v>209</v>
      </c>
    </row>
    <row r="58" spans="1:12" ht="13.5" customHeight="1">
      <c r="A58" s="40"/>
      <c r="B58" s="324"/>
      <c r="C58" s="325"/>
      <c r="D58" s="325"/>
      <c r="E58" s="325"/>
      <c r="F58" s="600"/>
      <c r="G58" s="600"/>
      <c r="H58" s="600"/>
      <c r="I58" s="600"/>
      <c r="J58" s="600"/>
      <c r="K58" s="325"/>
      <c r="L58" s="325"/>
    </row>
    <row r="59" ht="13.5" customHeight="1">
      <c r="A59" s="294" t="s">
        <v>352</v>
      </c>
    </row>
    <row r="60" ht="13.5" customHeight="1"/>
    <row r="61" ht="13.5" customHeight="1"/>
    <row r="62" ht="15" customHeight="1">
      <c r="A62" s="326" t="s">
        <v>1142</v>
      </c>
    </row>
    <row r="63" spans="1:13" ht="13.5" customHeight="1">
      <c r="A63" s="327"/>
      <c r="L63" s="328" t="s">
        <v>194</v>
      </c>
      <c r="M63" s="294" t="s">
        <v>837</v>
      </c>
    </row>
    <row r="64" spans="1:17" ht="13.5" customHeight="1">
      <c r="A64" s="455" t="s">
        <v>647</v>
      </c>
      <c r="B64" s="484"/>
      <c r="C64" s="24" t="s">
        <v>367</v>
      </c>
      <c r="D64" s="483" t="s">
        <v>368</v>
      </c>
      <c r="E64" s="484"/>
      <c r="F64" s="536" t="s">
        <v>369</v>
      </c>
      <c r="G64" s="538"/>
      <c r="H64" s="538"/>
      <c r="I64" s="538"/>
      <c r="J64" s="537"/>
      <c r="K64" s="483" t="s">
        <v>648</v>
      </c>
      <c r="L64" s="455"/>
      <c r="M64" s="213"/>
      <c r="N64" s="213"/>
      <c r="O64" s="329"/>
      <c r="P64" s="28"/>
      <c r="Q64" s="28"/>
    </row>
    <row r="65" spans="1:17" ht="13.5" customHeight="1">
      <c r="A65" s="18"/>
      <c r="B65" s="18"/>
      <c r="C65" s="27"/>
      <c r="D65" s="20"/>
      <c r="E65" s="20"/>
      <c r="F65" s="28"/>
      <c r="G65" s="28"/>
      <c r="H65" s="28"/>
      <c r="I65" s="28"/>
      <c r="J65" s="28"/>
      <c r="K65" s="103"/>
      <c r="L65" s="103"/>
      <c r="M65" s="103"/>
      <c r="N65" s="103"/>
      <c r="O65" s="103"/>
      <c r="P65" s="18"/>
      <c r="Q65" s="8"/>
    </row>
    <row r="66" spans="1:17" ht="13.5" customHeight="1">
      <c r="A66" s="18" t="s">
        <v>649</v>
      </c>
      <c r="B66" s="18"/>
      <c r="C66" s="27" t="s">
        <v>650</v>
      </c>
      <c r="D66" s="59" t="s">
        <v>651</v>
      </c>
      <c r="E66" s="59"/>
      <c r="F66" s="7" t="s">
        <v>146</v>
      </c>
      <c r="G66" s="330" t="s">
        <v>652</v>
      </c>
      <c r="H66" s="148" t="s">
        <v>653</v>
      </c>
      <c r="I66" s="148" t="s">
        <v>654</v>
      </c>
      <c r="J66" s="148" t="s">
        <v>655</v>
      </c>
      <c r="K66" s="2">
        <v>2041</v>
      </c>
      <c r="L66" s="18" t="s">
        <v>656</v>
      </c>
      <c r="M66" s="329"/>
      <c r="N66" s="329"/>
      <c r="O66" s="329"/>
      <c r="P66" s="2"/>
      <c r="Q66" s="329"/>
    </row>
    <row r="67" spans="1:17" ht="13.5" customHeight="1">
      <c r="A67" s="18" t="s">
        <v>657</v>
      </c>
      <c r="B67" s="18"/>
      <c r="C67" s="27" t="s">
        <v>658</v>
      </c>
      <c r="D67" s="59" t="s">
        <v>659</v>
      </c>
      <c r="E67" s="59"/>
      <c r="F67" s="59"/>
      <c r="G67" s="330" t="s">
        <v>1180</v>
      </c>
      <c r="H67" s="148" t="s">
        <v>1181</v>
      </c>
      <c r="I67" s="148" t="s">
        <v>654</v>
      </c>
      <c r="J67" s="148" t="s">
        <v>655</v>
      </c>
      <c r="K67" s="260">
        <v>671</v>
      </c>
      <c r="M67" s="329"/>
      <c r="N67" s="329"/>
      <c r="O67" s="329"/>
      <c r="P67" s="260"/>
      <c r="Q67" s="8"/>
    </row>
    <row r="68" spans="1:17" ht="13.5" customHeight="1" hidden="1">
      <c r="A68" s="18" t="s">
        <v>660</v>
      </c>
      <c r="B68" s="18"/>
      <c r="C68" s="27" t="s">
        <v>658</v>
      </c>
      <c r="D68" s="59" t="s">
        <v>661</v>
      </c>
      <c r="E68" s="59"/>
      <c r="F68" s="59"/>
      <c r="G68" s="330" t="s">
        <v>662</v>
      </c>
      <c r="H68" s="148" t="s">
        <v>663</v>
      </c>
      <c r="I68" s="148" t="s">
        <v>654</v>
      </c>
      <c r="J68" s="148" t="s">
        <v>664</v>
      </c>
      <c r="K68" s="260">
        <v>623</v>
      </c>
      <c r="M68" s="329"/>
      <c r="N68" s="329"/>
      <c r="O68" s="329"/>
      <c r="P68" s="260"/>
      <c r="Q68" s="8"/>
    </row>
    <row r="69" spans="1:17" ht="13.5" customHeight="1">
      <c r="A69" s="18" t="s">
        <v>665</v>
      </c>
      <c r="B69" s="18"/>
      <c r="C69" s="27" t="s">
        <v>658</v>
      </c>
      <c r="D69" s="59" t="s">
        <v>666</v>
      </c>
      <c r="E69" s="59"/>
      <c r="F69" s="59"/>
      <c r="G69" s="330" t="s">
        <v>662</v>
      </c>
      <c r="H69" s="148" t="s">
        <v>663</v>
      </c>
      <c r="I69" s="148" t="s">
        <v>654</v>
      </c>
      <c r="J69" s="148" t="s">
        <v>664</v>
      </c>
      <c r="K69" s="260">
        <v>290</v>
      </c>
      <c r="M69" s="329"/>
      <c r="N69" s="329"/>
      <c r="O69" s="329"/>
      <c r="P69" s="260"/>
      <c r="Q69" s="8"/>
    </row>
    <row r="70" spans="1:17" ht="13.5" customHeight="1">
      <c r="A70" s="18" t="s">
        <v>667</v>
      </c>
      <c r="B70" s="18"/>
      <c r="C70" s="27" t="s">
        <v>658</v>
      </c>
      <c r="D70" s="59" t="s">
        <v>668</v>
      </c>
      <c r="E70" s="59"/>
      <c r="F70" s="59"/>
      <c r="G70" s="330" t="s">
        <v>669</v>
      </c>
      <c r="H70" s="148" t="s">
        <v>670</v>
      </c>
      <c r="I70" s="148" t="s">
        <v>654</v>
      </c>
      <c r="J70" s="148" t="s">
        <v>655</v>
      </c>
      <c r="K70" s="260">
        <v>546</v>
      </c>
      <c r="M70" s="329"/>
      <c r="N70" s="329"/>
      <c r="O70" s="329"/>
      <c r="P70" s="260"/>
      <c r="Q70" s="8"/>
    </row>
    <row r="71" spans="1:17" ht="13.5" customHeight="1">
      <c r="A71" s="18" t="s">
        <v>671</v>
      </c>
      <c r="B71" s="18"/>
      <c r="C71" s="27" t="s">
        <v>658</v>
      </c>
      <c r="D71" s="59" t="s">
        <v>672</v>
      </c>
      <c r="E71" s="59"/>
      <c r="F71" s="59"/>
      <c r="G71" s="330" t="s">
        <v>669</v>
      </c>
      <c r="H71" s="148" t="s">
        <v>673</v>
      </c>
      <c r="I71" s="148" t="s">
        <v>654</v>
      </c>
      <c r="J71" s="148" t="s">
        <v>655</v>
      </c>
      <c r="K71" s="260">
        <v>540</v>
      </c>
      <c r="M71" s="329"/>
      <c r="N71" s="329"/>
      <c r="O71" s="329"/>
      <c r="P71" s="260"/>
      <c r="Q71" s="8"/>
    </row>
    <row r="72" spans="1:17" ht="13.5" customHeight="1">
      <c r="A72" s="18" t="s">
        <v>674</v>
      </c>
      <c r="B72" s="18"/>
      <c r="C72" s="27" t="s">
        <v>658</v>
      </c>
      <c r="D72" s="59" t="s">
        <v>675</v>
      </c>
      <c r="E72" s="59"/>
      <c r="F72" s="59"/>
      <c r="G72" s="330" t="s">
        <v>676</v>
      </c>
      <c r="H72" s="148" t="s">
        <v>677</v>
      </c>
      <c r="I72" s="148" t="s">
        <v>654</v>
      </c>
      <c r="J72" s="148" t="s">
        <v>655</v>
      </c>
      <c r="K72" s="2">
        <v>1341</v>
      </c>
      <c r="M72" s="329"/>
      <c r="N72" s="329"/>
      <c r="O72" s="329"/>
      <c r="P72" s="2"/>
      <c r="Q72" s="8"/>
    </row>
    <row r="73" spans="1:17" ht="13.5" customHeight="1">
      <c r="A73" s="18" t="s">
        <v>678</v>
      </c>
      <c r="B73" s="18"/>
      <c r="C73" s="27" t="s">
        <v>658</v>
      </c>
      <c r="D73" s="59" t="s">
        <v>679</v>
      </c>
      <c r="E73" s="59"/>
      <c r="F73" s="59"/>
      <c r="G73" s="330" t="s">
        <v>676</v>
      </c>
      <c r="H73" s="148" t="s">
        <v>677</v>
      </c>
      <c r="I73" s="148" t="s">
        <v>654</v>
      </c>
      <c r="J73" s="148" t="s">
        <v>655</v>
      </c>
      <c r="K73" s="260">
        <v>108</v>
      </c>
      <c r="M73" s="329"/>
      <c r="N73" s="329"/>
      <c r="O73" s="329"/>
      <c r="P73" s="260"/>
      <c r="Q73" s="8"/>
    </row>
    <row r="74" spans="1:17" ht="13.5" customHeight="1">
      <c r="A74" s="67"/>
      <c r="B74" s="67"/>
      <c r="C74" s="66"/>
      <c r="D74" s="49"/>
      <c r="E74" s="49"/>
      <c r="F74" s="49"/>
      <c r="G74" s="67"/>
      <c r="H74" s="67"/>
      <c r="I74" s="67"/>
      <c r="J74" s="67"/>
      <c r="K74" s="331"/>
      <c r="L74" s="332"/>
      <c r="M74" s="148"/>
      <c r="N74" s="333"/>
      <c r="O74" s="379"/>
      <c r="P74" s="379"/>
      <c r="Q74" s="8"/>
    </row>
    <row r="75" ht="13.5" customHeight="1">
      <c r="A75" s="18" t="s">
        <v>332</v>
      </c>
    </row>
    <row r="76" ht="13.5" customHeight="1"/>
    <row r="77" spans="1:17" ht="15" customHeight="1" hidden="1">
      <c r="A77" s="16" t="s">
        <v>784</v>
      </c>
      <c r="B77" s="17"/>
      <c r="C77" s="17"/>
      <c r="D77" s="17"/>
      <c r="E77" s="17"/>
      <c r="F77" s="17"/>
      <c r="G77" s="17"/>
      <c r="H77" s="17"/>
      <c r="I77" s="17"/>
      <c r="J77" s="17"/>
      <c r="K77" s="245"/>
      <c r="L77" s="245"/>
      <c r="M77" s="245"/>
      <c r="N77" s="245"/>
      <c r="O77" s="245"/>
      <c r="P77" s="245"/>
      <c r="Q77" s="245"/>
    </row>
    <row r="78" spans="1:17" ht="13.5" hidden="1">
      <c r="A78" s="8"/>
      <c r="B78" s="17"/>
      <c r="D78" s="19"/>
      <c r="E78" s="19"/>
      <c r="F78" s="19"/>
      <c r="G78" s="19"/>
      <c r="H78" s="19"/>
      <c r="I78" s="19"/>
      <c r="J78" s="19"/>
      <c r="K78" s="19"/>
      <c r="L78" s="19" t="s">
        <v>680</v>
      </c>
      <c r="M78" s="7"/>
      <c r="N78" s="7"/>
      <c r="O78" s="7"/>
      <c r="P78" s="7"/>
      <c r="Q78" s="7"/>
    </row>
    <row r="79" spans="1:18" ht="14.25" customHeight="1" hidden="1">
      <c r="A79" s="414" t="s">
        <v>681</v>
      </c>
      <c r="B79" s="456" t="s">
        <v>114</v>
      </c>
      <c r="C79" s="414"/>
      <c r="D79" s="418" t="s">
        <v>370</v>
      </c>
      <c r="E79" s="418"/>
      <c r="F79" s="418"/>
      <c r="G79" s="418"/>
      <c r="H79" s="418"/>
      <c r="I79" s="404" t="s">
        <v>682</v>
      </c>
      <c r="J79" s="604"/>
      <c r="K79" s="604"/>
      <c r="L79" s="604"/>
      <c r="M79" s="297"/>
      <c r="N79" s="28"/>
      <c r="O79" s="28"/>
      <c r="P79" s="28"/>
      <c r="Q79" s="329"/>
      <c r="R79" s="329"/>
    </row>
    <row r="80" spans="1:18" ht="13.5" hidden="1">
      <c r="A80" s="494"/>
      <c r="B80" s="433"/>
      <c r="C80" s="415"/>
      <c r="D80" s="24" t="s">
        <v>738</v>
      </c>
      <c r="E80" s="24" t="s">
        <v>739</v>
      </c>
      <c r="F80" s="418" t="s">
        <v>683</v>
      </c>
      <c r="G80" s="418"/>
      <c r="H80" s="418"/>
      <c r="I80" s="406"/>
      <c r="J80" s="605"/>
      <c r="K80" s="605"/>
      <c r="L80" s="605"/>
      <c r="M80" s="297"/>
      <c r="N80" s="28"/>
      <c r="O80" s="28"/>
      <c r="P80" s="28"/>
      <c r="Q80" s="329"/>
      <c r="R80" s="329"/>
    </row>
    <row r="81" spans="1:18" ht="13.5" hidden="1">
      <c r="A81" s="18"/>
      <c r="B81" s="160"/>
      <c r="C81" s="18"/>
      <c r="D81" s="18"/>
      <c r="E81" s="20"/>
      <c r="F81" s="20"/>
      <c r="G81" s="20"/>
      <c r="H81" s="20"/>
      <c r="I81" s="20"/>
      <c r="J81" s="20"/>
      <c r="K81" s="20"/>
      <c r="L81" s="20"/>
      <c r="M81" s="28"/>
      <c r="N81" s="28"/>
      <c r="O81" s="28"/>
      <c r="P81" s="28"/>
      <c r="Q81" s="28"/>
      <c r="R81" s="28"/>
    </row>
    <row r="82" spans="1:18" ht="13.5" hidden="1">
      <c r="A82" s="28" t="s">
        <v>684</v>
      </c>
      <c r="B82" s="27"/>
      <c r="C82" s="156">
        <v>5919</v>
      </c>
      <c r="D82" s="156">
        <v>5806</v>
      </c>
      <c r="E82" s="217">
        <v>113</v>
      </c>
      <c r="F82" s="217"/>
      <c r="G82" s="148" t="s">
        <v>685</v>
      </c>
      <c r="H82" s="217"/>
      <c r="I82" s="217"/>
      <c r="J82" s="217"/>
      <c r="K82" s="334">
        <v>24</v>
      </c>
      <c r="M82" s="148"/>
      <c r="N82" s="148"/>
      <c r="O82" s="148"/>
      <c r="P82" s="148"/>
      <c r="Q82" s="329"/>
      <c r="R82" s="334"/>
    </row>
    <row r="83" spans="1:18" ht="13.5" hidden="1">
      <c r="A83" s="103" t="s">
        <v>273</v>
      </c>
      <c r="B83" s="162"/>
      <c r="C83" s="217">
        <v>7019</v>
      </c>
      <c r="D83" s="217">
        <v>6914</v>
      </c>
      <c r="E83" s="217">
        <v>105</v>
      </c>
      <c r="F83" s="217"/>
      <c r="G83" s="148" t="s">
        <v>686</v>
      </c>
      <c r="H83" s="217"/>
      <c r="I83" s="217"/>
      <c r="J83" s="217"/>
      <c r="K83" s="334">
        <v>28</v>
      </c>
      <c r="M83" s="148"/>
      <c r="N83" s="148"/>
      <c r="O83" s="148"/>
      <c r="P83" s="148"/>
      <c r="Q83" s="329"/>
      <c r="R83" s="334"/>
    </row>
    <row r="84" spans="1:18" ht="13.5" hidden="1">
      <c r="A84" s="103" t="s">
        <v>484</v>
      </c>
      <c r="B84" s="162"/>
      <c r="C84" s="217">
        <v>6570</v>
      </c>
      <c r="D84" s="217">
        <v>6459</v>
      </c>
      <c r="E84" s="217">
        <v>111</v>
      </c>
      <c r="H84" s="148" t="s">
        <v>686</v>
      </c>
      <c r="I84" s="217"/>
      <c r="J84" s="217"/>
      <c r="K84" s="334">
        <v>26</v>
      </c>
      <c r="M84" s="148"/>
      <c r="N84" s="148"/>
      <c r="O84" s="148"/>
      <c r="P84" s="148"/>
      <c r="Q84" s="329"/>
      <c r="R84" s="334"/>
    </row>
    <row r="85" spans="1:18" ht="13.5" hidden="1">
      <c r="A85" s="103" t="s">
        <v>701</v>
      </c>
      <c r="B85" s="162"/>
      <c r="C85" s="217">
        <v>5897</v>
      </c>
      <c r="D85" s="217">
        <v>5788</v>
      </c>
      <c r="E85" s="217">
        <v>109</v>
      </c>
      <c r="H85" s="148" t="s">
        <v>686</v>
      </c>
      <c r="I85" s="217"/>
      <c r="J85" s="217"/>
      <c r="K85" s="334">
        <v>27</v>
      </c>
      <c r="M85" s="148"/>
      <c r="N85" s="148"/>
      <c r="O85" s="148"/>
      <c r="P85" s="148"/>
      <c r="Q85" s="329"/>
      <c r="R85" s="334"/>
    </row>
    <row r="86" spans="1:18" ht="13.5" hidden="1">
      <c r="A86" s="103" t="s">
        <v>748</v>
      </c>
      <c r="B86" s="162"/>
      <c r="C86" s="217">
        <v>6309</v>
      </c>
      <c r="D86" s="217">
        <v>6188</v>
      </c>
      <c r="E86" s="217">
        <v>121</v>
      </c>
      <c r="H86" s="148" t="s">
        <v>686</v>
      </c>
      <c r="I86" s="217"/>
      <c r="J86" s="217"/>
      <c r="K86" s="334">
        <v>26</v>
      </c>
      <c r="M86" s="148"/>
      <c r="N86" s="148"/>
      <c r="O86" s="148"/>
      <c r="P86" s="148"/>
      <c r="Q86" s="329"/>
      <c r="R86" s="334"/>
    </row>
    <row r="87" spans="1:18" ht="13.5" hidden="1">
      <c r="A87" s="103" t="s">
        <v>792</v>
      </c>
      <c r="B87" s="162"/>
      <c r="C87" s="217">
        <v>6098</v>
      </c>
      <c r="D87" s="217">
        <v>5981</v>
      </c>
      <c r="E87" s="217">
        <v>117</v>
      </c>
      <c r="H87" s="148" t="s">
        <v>686</v>
      </c>
      <c r="I87" s="217"/>
      <c r="J87" s="217"/>
      <c r="K87" s="334">
        <v>25</v>
      </c>
      <c r="M87" s="148"/>
      <c r="N87" s="148"/>
      <c r="O87" s="148"/>
      <c r="P87" s="148"/>
      <c r="Q87" s="329"/>
      <c r="R87" s="334"/>
    </row>
    <row r="88" spans="1:18" ht="13.5" hidden="1">
      <c r="A88" s="103" t="s">
        <v>854</v>
      </c>
      <c r="B88" s="162"/>
      <c r="C88" s="217">
        <v>5233</v>
      </c>
      <c r="D88" s="217">
        <v>5172</v>
      </c>
      <c r="E88" s="334">
        <v>61</v>
      </c>
      <c r="H88" s="148" t="s">
        <v>686</v>
      </c>
      <c r="I88" s="334"/>
      <c r="J88" s="334"/>
      <c r="K88" s="334">
        <v>21</v>
      </c>
      <c r="M88" s="148"/>
      <c r="N88" s="148"/>
      <c r="O88" s="148"/>
      <c r="P88" s="148"/>
      <c r="Q88" s="329"/>
      <c r="R88" s="334"/>
    </row>
    <row r="89" spans="1:18" ht="13.5" hidden="1">
      <c r="A89" s="103" t="s">
        <v>1060</v>
      </c>
      <c r="B89" s="162"/>
      <c r="C89" s="217">
        <v>5216</v>
      </c>
      <c r="D89" s="217">
        <v>5215</v>
      </c>
      <c r="E89" s="334">
        <v>1</v>
      </c>
      <c r="H89" s="148" t="s">
        <v>686</v>
      </c>
      <c r="I89" s="334"/>
      <c r="J89" s="334"/>
      <c r="K89" s="334">
        <v>21</v>
      </c>
      <c r="M89" s="148"/>
      <c r="N89" s="148"/>
      <c r="O89" s="148"/>
      <c r="P89" s="148"/>
      <c r="Q89" s="329"/>
      <c r="R89" s="334"/>
    </row>
    <row r="90" spans="1:18" ht="13.5" hidden="1">
      <c r="A90" s="103" t="s">
        <v>751</v>
      </c>
      <c r="B90" s="162"/>
      <c r="C90" s="217">
        <v>6309</v>
      </c>
      <c r="D90" s="217">
        <v>6299</v>
      </c>
      <c r="E90" s="334">
        <v>10</v>
      </c>
      <c r="H90" s="148" t="s">
        <v>686</v>
      </c>
      <c r="I90" s="334"/>
      <c r="J90" s="334"/>
      <c r="K90" s="334">
        <v>26</v>
      </c>
      <c r="M90" s="148"/>
      <c r="N90" s="148"/>
      <c r="O90" s="148"/>
      <c r="P90" s="148"/>
      <c r="Q90" s="329"/>
      <c r="R90" s="334"/>
    </row>
    <row r="91" spans="1:18" ht="13.5" hidden="1">
      <c r="A91" s="103" t="s">
        <v>791</v>
      </c>
      <c r="B91" s="162"/>
      <c r="C91" s="217">
        <v>6684</v>
      </c>
      <c r="D91" s="217">
        <v>6679</v>
      </c>
      <c r="E91" s="334">
        <v>5</v>
      </c>
      <c r="H91" s="148" t="s">
        <v>686</v>
      </c>
      <c r="I91" s="334"/>
      <c r="J91" s="334"/>
      <c r="K91" s="334">
        <v>27</v>
      </c>
      <c r="M91" s="148"/>
      <c r="N91" s="148"/>
      <c r="O91" s="148"/>
      <c r="P91" s="148"/>
      <c r="Q91" s="329"/>
      <c r="R91" s="334"/>
    </row>
    <row r="92" spans="1:18" ht="13.5" hidden="1">
      <c r="A92" s="103" t="s">
        <v>856</v>
      </c>
      <c r="B92" s="162"/>
      <c r="C92" s="217">
        <v>6220</v>
      </c>
      <c r="D92" s="217">
        <v>6220</v>
      </c>
      <c r="E92" s="334">
        <v>0</v>
      </c>
      <c r="H92" s="148" t="s">
        <v>686</v>
      </c>
      <c r="I92" s="334"/>
      <c r="J92" s="334"/>
      <c r="K92" s="334">
        <v>25</v>
      </c>
      <c r="M92" s="148"/>
      <c r="N92" s="148"/>
      <c r="O92" s="148"/>
      <c r="P92" s="148"/>
      <c r="Q92" s="329"/>
      <c r="R92" s="334"/>
    </row>
    <row r="93" spans="1:18" ht="13.5" hidden="1">
      <c r="A93" s="103" t="s">
        <v>1062</v>
      </c>
      <c r="B93" s="162"/>
      <c r="C93" s="217">
        <v>5890</v>
      </c>
      <c r="D93" s="217">
        <v>5890</v>
      </c>
      <c r="E93" s="334">
        <v>0</v>
      </c>
      <c r="H93" s="148" t="s">
        <v>686</v>
      </c>
      <c r="I93" s="334"/>
      <c r="J93" s="334"/>
      <c r="K93" s="334">
        <v>24</v>
      </c>
      <c r="M93" s="148"/>
      <c r="N93" s="148"/>
      <c r="O93" s="148"/>
      <c r="P93" s="148"/>
      <c r="Q93" s="329"/>
      <c r="R93" s="334"/>
    </row>
    <row r="94" spans="1:18" ht="13.5" hidden="1">
      <c r="A94" s="67"/>
      <c r="B94" s="66"/>
      <c r="C94" s="335"/>
      <c r="D94" s="335"/>
      <c r="E94" s="238"/>
      <c r="F94" s="238"/>
      <c r="G94" s="238"/>
      <c r="H94" s="238"/>
      <c r="I94" s="238"/>
      <c r="J94" s="238"/>
      <c r="K94" s="238"/>
      <c r="L94" s="49"/>
      <c r="M94" s="28"/>
      <c r="N94" s="28"/>
      <c r="O94" s="28"/>
      <c r="P94" s="28"/>
      <c r="Q94" s="54"/>
      <c r="R94" s="54"/>
    </row>
    <row r="95" spans="1:17" ht="13.5" hidden="1">
      <c r="A95" s="18" t="s">
        <v>687</v>
      </c>
      <c r="B95" s="17"/>
      <c r="C95" s="17"/>
      <c r="D95" s="17"/>
      <c r="E95" s="17"/>
      <c r="F95" s="17"/>
      <c r="G95" s="17"/>
      <c r="H95" s="17"/>
      <c r="I95" s="17"/>
      <c r="J95" s="17"/>
      <c r="K95" s="245"/>
      <c r="L95" s="245"/>
      <c r="M95" s="245"/>
      <c r="N95" s="245"/>
      <c r="O95" s="245"/>
      <c r="P95" s="245"/>
      <c r="Q95" s="245"/>
    </row>
    <row r="99" spans="13:17" ht="15" customHeight="1">
      <c r="M99" s="245"/>
      <c r="N99" s="245"/>
      <c r="O99" s="245"/>
      <c r="P99" s="245"/>
      <c r="Q99" s="245"/>
    </row>
    <row r="100" spans="13:17" ht="13.5">
      <c r="M100" s="7"/>
      <c r="N100" s="7"/>
      <c r="O100" s="7"/>
      <c r="P100" s="7"/>
      <c r="Q100" s="7"/>
    </row>
    <row r="101" spans="13:17" ht="13.5">
      <c r="M101" s="28"/>
      <c r="N101" s="329"/>
      <c r="O101" s="28"/>
      <c r="P101" s="28"/>
      <c r="Q101" s="28"/>
    </row>
    <row r="102" spans="13:17" ht="13.5">
      <c r="M102" s="28"/>
      <c r="N102" s="28"/>
      <c r="O102" s="28"/>
      <c r="P102" s="28"/>
      <c r="Q102" s="28"/>
    </row>
    <row r="103" spans="13:17" ht="13.5" hidden="1">
      <c r="M103" s="217"/>
      <c r="N103" s="336"/>
      <c r="O103" s="217"/>
      <c r="Q103" s="8"/>
    </row>
    <row r="104" spans="13:17" ht="13.5" hidden="1">
      <c r="M104" s="217"/>
      <c r="N104" s="336"/>
      <c r="O104" s="217"/>
      <c r="Q104" s="148"/>
    </row>
    <row r="105" spans="13:17" ht="13.5" hidden="1">
      <c r="M105" s="217"/>
      <c r="N105" s="336"/>
      <c r="O105" s="217"/>
      <c r="P105" s="329"/>
      <c r="Q105" s="148"/>
    </row>
    <row r="106" spans="13:17" ht="13.5">
      <c r="M106" s="217"/>
      <c r="N106" s="336"/>
      <c r="O106" s="217"/>
      <c r="P106" s="329"/>
      <c r="Q106" s="148"/>
    </row>
    <row r="107" spans="13:17" ht="13.5">
      <c r="M107" s="217"/>
      <c r="N107" s="336"/>
      <c r="O107" s="217"/>
      <c r="P107" s="329"/>
      <c r="Q107" s="148"/>
    </row>
    <row r="108" spans="13:17" ht="13.5">
      <c r="M108" s="217"/>
      <c r="N108" s="336"/>
      <c r="O108" s="217"/>
      <c r="P108" s="329"/>
      <c r="Q108" s="148"/>
    </row>
    <row r="109" spans="13:17" ht="13.5">
      <c r="M109" s="217"/>
      <c r="N109" s="336"/>
      <c r="O109" s="217"/>
      <c r="P109" s="329"/>
      <c r="Q109" s="103"/>
    </row>
    <row r="110" spans="13:17" ht="13.5">
      <c r="M110" s="217"/>
      <c r="N110" s="336"/>
      <c r="O110" s="217"/>
      <c r="P110" s="329"/>
      <c r="Q110" s="103"/>
    </row>
    <row r="111" spans="13:17" ht="13.5">
      <c r="M111" s="62"/>
      <c r="N111" s="62"/>
      <c r="O111" s="62"/>
      <c r="P111" s="329"/>
      <c r="Q111" s="337"/>
    </row>
    <row r="112" spans="13:17" ht="13.5">
      <c r="M112" s="245"/>
      <c r="N112" s="245"/>
      <c r="O112" s="245"/>
      <c r="P112" s="245"/>
      <c r="Q112" s="245"/>
    </row>
  </sheetData>
  <mergeCells count="59">
    <mergeCell ref="G39:H39"/>
    <mergeCell ref="F56:G56"/>
    <mergeCell ref="H56:J56"/>
    <mergeCell ref="A64:B64"/>
    <mergeCell ref="D64:E64"/>
    <mergeCell ref="H53:J53"/>
    <mergeCell ref="A49:A50"/>
    <mergeCell ref="B49:E49"/>
    <mergeCell ref="B50:C50"/>
    <mergeCell ref="D50:E50"/>
    <mergeCell ref="O74:P74"/>
    <mergeCell ref="A79:A80"/>
    <mergeCell ref="B79:C80"/>
    <mergeCell ref="D79:H79"/>
    <mergeCell ref="I79:L80"/>
    <mergeCell ref="F80:H80"/>
    <mergeCell ref="B3:D3"/>
    <mergeCell ref="E3:I3"/>
    <mergeCell ref="G24:L24"/>
    <mergeCell ref="F25:I25"/>
    <mergeCell ref="J25:K25"/>
    <mergeCell ref="F8:G8"/>
    <mergeCell ref="F9:G9"/>
    <mergeCell ref="F10:G10"/>
    <mergeCell ref="F16:G16"/>
    <mergeCell ref="C6:D6"/>
    <mergeCell ref="G36:H36"/>
    <mergeCell ref="G37:H37"/>
    <mergeCell ref="G35:H35"/>
    <mergeCell ref="K64:L64"/>
    <mergeCell ref="F64:J64"/>
    <mergeCell ref="G38:H38"/>
    <mergeCell ref="F49:L49"/>
    <mergeCell ref="F51:G51"/>
    <mergeCell ref="H52:J52"/>
    <mergeCell ref="F53:G53"/>
    <mergeCell ref="F6:G6"/>
    <mergeCell ref="G33:H33"/>
    <mergeCell ref="G34:H34"/>
    <mergeCell ref="F14:G14"/>
    <mergeCell ref="F13:G13"/>
    <mergeCell ref="F12:G12"/>
    <mergeCell ref="F11:G11"/>
    <mergeCell ref="F15:G15"/>
    <mergeCell ref="F17:G17"/>
    <mergeCell ref="F18:G18"/>
    <mergeCell ref="K50:L50"/>
    <mergeCell ref="F54:G54"/>
    <mergeCell ref="H54:J54"/>
    <mergeCell ref="F55:G55"/>
    <mergeCell ref="H55:J55"/>
    <mergeCell ref="H51:J51"/>
    <mergeCell ref="F52:G52"/>
    <mergeCell ref="G40:H40"/>
    <mergeCell ref="F57:G57"/>
    <mergeCell ref="H57:J57"/>
    <mergeCell ref="F58:G58"/>
    <mergeCell ref="H58:J58"/>
    <mergeCell ref="F50:J50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05"/>
  <sheetViews>
    <sheetView tabSelected="1" zoomScaleSheetLayoutView="100" workbookViewId="0" topLeftCell="A4">
      <selection activeCell="K13" sqref="K13"/>
    </sheetView>
  </sheetViews>
  <sheetFormatPr defaultColWidth="9.00390625" defaultRowHeight="12.75"/>
  <cols>
    <col min="1" max="1" width="11.875" style="245" customWidth="1"/>
    <col min="2" max="6" width="15.25390625" style="245" customWidth="1"/>
    <col min="7" max="7" width="7.875" style="245" customWidth="1"/>
    <col min="8" max="16384" width="9.125" style="245" customWidth="1"/>
  </cols>
  <sheetData>
    <row r="1" ht="15">
      <c r="A1" s="16" t="s">
        <v>1143</v>
      </c>
    </row>
    <row r="2" ht="15">
      <c r="A2" s="16"/>
    </row>
    <row r="3" spans="1:256" ht="14.25" customHeight="1">
      <c r="A3" s="611" t="s">
        <v>1167</v>
      </c>
      <c r="B3" s="432" t="s">
        <v>1168</v>
      </c>
      <c r="C3" s="456" t="s">
        <v>1170</v>
      </c>
      <c r="D3" s="457"/>
      <c r="E3" s="414"/>
      <c r="F3" s="507" t="s">
        <v>1174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14.25" customHeight="1">
      <c r="A4" s="612"/>
      <c r="B4" s="384"/>
      <c r="C4" s="24" t="s">
        <v>1171</v>
      </c>
      <c r="D4" s="24" t="s">
        <v>1172</v>
      </c>
      <c r="E4" s="24" t="s">
        <v>1173</v>
      </c>
      <c r="F4" s="509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ht="14.25" customHeight="1">
      <c r="A5" s="16"/>
      <c r="B5" s="338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ht="14.25" customHeight="1" hidden="1">
      <c r="A6" s="147" t="s">
        <v>1064</v>
      </c>
      <c r="B6" s="339">
        <v>5216</v>
      </c>
      <c r="C6" s="39">
        <v>5215</v>
      </c>
      <c r="D6" s="39">
        <v>1</v>
      </c>
      <c r="E6" s="39" t="s">
        <v>749</v>
      </c>
      <c r="F6" s="39">
        <v>21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ht="14.25" customHeight="1" hidden="1">
      <c r="A7" s="103" t="s">
        <v>1125</v>
      </c>
      <c r="B7" s="339">
        <v>6309</v>
      </c>
      <c r="C7" s="39">
        <v>6299</v>
      </c>
      <c r="D7" s="39">
        <v>10</v>
      </c>
      <c r="E7" s="39" t="s">
        <v>749</v>
      </c>
      <c r="F7" s="39">
        <v>26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14.25" customHeight="1">
      <c r="A8" s="103" t="s">
        <v>1041</v>
      </c>
      <c r="B8" s="339">
        <v>6684</v>
      </c>
      <c r="C8" s="39">
        <v>6679</v>
      </c>
      <c r="D8" s="39">
        <v>5</v>
      </c>
      <c r="E8" s="39" t="s">
        <v>749</v>
      </c>
      <c r="F8" s="39">
        <v>27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ht="14.25" customHeight="1">
      <c r="A9" s="103" t="s">
        <v>856</v>
      </c>
      <c r="B9" s="339">
        <v>6220</v>
      </c>
      <c r="C9" s="39">
        <v>6220</v>
      </c>
      <c r="D9" s="39" t="s">
        <v>749</v>
      </c>
      <c r="E9" s="39" t="s">
        <v>749</v>
      </c>
      <c r="F9" s="39">
        <v>25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14.25" customHeight="1">
      <c r="A10" s="103" t="s">
        <v>1062</v>
      </c>
      <c r="B10" s="339">
        <v>5890</v>
      </c>
      <c r="C10" s="340">
        <v>5890</v>
      </c>
      <c r="D10" s="39" t="s">
        <v>749</v>
      </c>
      <c r="E10" s="39" t="s">
        <v>749</v>
      </c>
      <c r="F10" s="39">
        <v>24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14.25" customHeight="1">
      <c r="A11" s="103" t="s">
        <v>946</v>
      </c>
      <c r="B11" s="339">
        <v>6259</v>
      </c>
      <c r="C11" s="340">
        <v>6253</v>
      </c>
      <c r="D11" s="39">
        <v>6</v>
      </c>
      <c r="E11" s="39" t="s">
        <v>749</v>
      </c>
      <c r="F11" s="39">
        <v>25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14.25" customHeight="1">
      <c r="A12" s="103" t="s">
        <v>2</v>
      </c>
      <c r="B12" s="339">
        <v>6330</v>
      </c>
      <c r="C12" s="340">
        <v>6330</v>
      </c>
      <c r="D12" s="39" t="s">
        <v>749</v>
      </c>
      <c r="E12" s="39" t="s">
        <v>749</v>
      </c>
      <c r="F12" s="39">
        <v>25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14.25" customHeight="1">
      <c r="A13" s="341"/>
      <c r="B13" s="342"/>
      <c r="C13" s="341"/>
      <c r="D13" s="341"/>
      <c r="E13" s="341"/>
      <c r="F13" s="341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4.25" customHeight="1">
      <c r="A14" s="18" t="s">
        <v>687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ht="14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3" ht="16.5" customHeight="1">
      <c r="A16" s="16" t="s">
        <v>1144</v>
      </c>
      <c r="B16" s="17"/>
      <c r="C16" s="17"/>
    </row>
    <row r="17" spans="1:7" ht="16.5" customHeight="1">
      <c r="A17" s="8"/>
      <c r="B17" s="17"/>
      <c r="C17" s="19"/>
      <c r="D17" s="19" t="s">
        <v>557</v>
      </c>
      <c r="F17" s="7"/>
      <c r="G17" s="7"/>
    </row>
    <row r="18" spans="1:8" ht="16.5" customHeight="1">
      <c r="A18" s="22" t="s">
        <v>688</v>
      </c>
      <c r="B18" s="21" t="s">
        <v>371</v>
      </c>
      <c r="C18" s="77" t="s">
        <v>372</v>
      </c>
      <c r="D18" s="22" t="s">
        <v>689</v>
      </c>
      <c r="E18" s="8"/>
      <c r="F18" s="28"/>
      <c r="G18" s="8"/>
      <c r="H18" s="28"/>
    </row>
    <row r="19" spans="1:8" ht="15" customHeight="1">
      <c r="A19" s="28"/>
      <c r="B19" s="72"/>
      <c r="C19" s="20"/>
      <c r="D19" s="20"/>
      <c r="E19" s="8"/>
      <c r="F19" s="28"/>
      <c r="G19" s="28"/>
      <c r="H19" s="28"/>
    </row>
    <row r="20" spans="1:8" ht="16.5" customHeight="1" hidden="1">
      <c r="A20" s="28" t="s">
        <v>690</v>
      </c>
      <c r="B20" s="216">
        <v>17451</v>
      </c>
      <c r="C20" s="217">
        <v>13386</v>
      </c>
      <c r="D20" s="217"/>
      <c r="E20" s="8"/>
      <c r="F20" s="217"/>
      <c r="G20" s="217">
        <v>30837</v>
      </c>
      <c r="H20" s="217"/>
    </row>
    <row r="21" spans="1:8" ht="16.5" customHeight="1" hidden="1">
      <c r="A21" s="103" t="s">
        <v>273</v>
      </c>
      <c r="B21" s="216">
        <v>18010</v>
      </c>
      <c r="C21" s="217">
        <v>13472</v>
      </c>
      <c r="D21" s="217"/>
      <c r="E21" s="8"/>
      <c r="F21" s="217"/>
      <c r="G21" s="217">
        <v>31482</v>
      </c>
      <c r="H21" s="217"/>
    </row>
    <row r="22" spans="1:8" ht="16.5" customHeight="1" hidden="1">
      <c r="A22" s="103" t="s">
        <v>484</v>
      </c>
      <c r="B22" s="216">
        <v>14860</v>
      </c>
      <c r="C22" s="217">
        <v>15368</v>
      </c>
      <c r="D22" s="217"/>
      <c r="E22" s="8"/>
      <c r="F22" s="217"/>
      <c r="G22" s="217">
        <v>30228</v>
      </c>
      <c r="H22" s="217"/>
    </row>
    <row r="23" spans="1:8" ht="16.5" customHeight="1" hidden="1">
      <c r="A23" s="103" t="s">
        <v>701</v>
      </c>
      <c r="B23" s="216">
        <v>14910</v>
      </c>
      <c r="C23" s="217">
        <v>14050</v>
      </c>
      <c r="D23" s="217">
        <v>28960</v>
      </c>
      <c r="E23" s="8"/>
      <c r="F23" s="217"/>
      <c r="H23" s="217"/>
    </row>
    <row r="24" spans="1:8" ht="0.75" customHeight="1" hidden="1">
      <c r="A24" s="103" t="s">
        <v>746</v>
      </c>
      <c r="B24" s="216">
        <v>12179</v>
      </c>
      <c r="C24" s="217">
        <v>12932</v>
      </c>
      <c r="D24" s="217">
        <v>25111</v>
      </c>
      <c r="E24" s="8"/>
      <c r="F24" s="217"/>
      <c r="H24" s="217"/>
    </row>
    <row r="25" spans="1:8" ht="16.5" customHeight="1" hidden="1">
      <c r="A25" s="103" t="s">
        <v>790</v>
      </c>
      <c r="B25" s="216">
        <v>11600</v>
      </c>
      <c r="C25" s="217">
        <v>12955</v>
      </c>
      <c r="D25" s="217">
        <v>24555</v>
      </c>
      <c r="E25" s="8"/>
      <c r="F25" s="217"/>
      <c r="H25" s="217"/>
    </row>
    <row r="26" spans="1:8" ht="16.5" customHeight="1" hidden="1">
      <c r="A26" s="103" t="s">
        <v>858</v>
      </c>
      <c r="B26" s="216">
        <v>10887</v>
      </c>
      <c r="C26" s="217">
        <v>12555</v>
      </c>
      <c r="D26" s="217">
        <f>B26+C26</f>
        <v>23442</v>
      </c>
      <c r="E26" s="8"/>
      <c r="F26" s="217"/>
      <c r="H26" s="217"/>
    </row>
    <row r="27" spans="1:8" ht="16.5" customHeight="1" hidden="1">
      <c r="A27" s="104" t="s">
        <v>1064</v>
      </c>
      <c r="B27" s="39">
        <v>7972</v>
      </c>
      <c r="C27" s="39">
        <v>11606</v>
      </c>
      <c r="D27" s="39">
        <v>19578</v>
      </c>
      <c r="E27" s="8"/>
      <c r="F27" s="217"/>
      <c r="H27" s="217"/>
    </row>
    <row r="28" spans="1:8" ht="16.5" customHeight="1" hidden="1">
      <c r="A28" s="103" t="s">
        <v>1125</v>
      </c>
      <c r="B28" s="339">
        <v>9214</v>
      </c>
      <c r="C28" s="39">
        <v>10067</v>
      </c>
      <c r="D28" s="39">
        <v>19281</v>
      </c>
      <c r="E28" s="8"/>
      <c r="F28" s="217"/>
      <c r="H28" s="217"/>
    </row>
    <row r="29" spans="1:8" ht="16.5" customHeight="1">
      <c r="A29" s="103" t="s">
        <v>1041</v>
      </c>
      <c r="B29" s="339">
        <v>6033</v>
      </c>
      <c r="C29" s="39">
        <v>10998</v>
      </c>
      <c r="D29" s="39">
        <v>17031</v>
      </c>
      <c r="E29" s="8"/>
      <c r="F29" s="217"/>
      <c r="H29" s="217"/>
    </row>
    <row r="30" spans="1:8" ht="16.5" customHeight="1">
      <c r="A30" s="103" t="s">
        <v>856</v>
      </c>
      <c r="B30" s="339">
        <v>4823</v>
      </c>
      <c r="C30" s="39">
        <v>11002</v>
      </c>
      <c r="D30" s="39">
        <v>15825</v>
      </c>
      <c r="E30" s="8"/>
      <c r="F30" s="217"/>
      <c r="H30" s="217"/>
    </row>
    <row r="31" spans="1:8" ht="16.5" customHeight="1">
      <c r="A31" s="103" t="s">
        <v>1062</v>
      </c>
      <c r="B31" s="339">
        <v>4053</v>
      </c>
      <c r="C31" s="39">
        <v>10524</v>
      </c>
      <c r="D31" s="39">
        <v>14577</v>
      </c>
      <c r="E31" s="8"/>
      <c r="F31" s="217"/>
      <c r="H31" s="217"/>
    </row>
    <row r="32" spans="1:8" ht="16.5" customHeight="1">
      <c r="A32" s="103" t="s">
        <v>883</v>
      </c>
      <c r="B32" s="339">
        <v>5332</v>
      </c>
      <c r="C32" s="39">
        <v>9233</v>
      </c>
      <c r="D32" s="39">
        <v>14565</v>
      </c>
      <c r="E32" s="8"/>
      <c r="F32" s="217"/>
      <c r="H32" s="217"/>
    </row>
    <row r="33" spans="1:8" ht="16.5" customHeight="1">
      <c r="A33" s="103" t="s">
        <v>348</v>
      </c>
      <c r="B33" s="339">
        <v>5196</v>
      </c>
      <c r="C33" s="39">
        <v>9165</v>
      </c>
      <c r="D33" s="39">
        <v>14361</v>
      </c>
      <c r="E33" s="8"/>
      <c r="F33" s="217"/>
      <c r="H33" s="217"/>
    </row>
    <row r="34" spans="1:8" ht="16.5" customHeight="1">
      <c r="A34" s="42"/>
      <c r="B34" s="343"/>
      <c r="C34" s="109"/>
      <c r="D34" s="109"/>
      <c r="E34" s="62"/>
      <c r="F34" s="62"/>
      <c r="G34" s="62"/>
      <c r="H34" s="62"/>
    </row>
    <row r="35" spans="1:3" ht="16.5" customHeight="1">
      <c r="A35" s="18" t="s">
        <v>43</v>
      </c>
      <c r="B35" s="17"/>
      <c r="C35" s="17"/>
    </row>
    <row r="36" spans="1:3" ht="16.5" customHeight="1">
      <c r="A36" s="18"/>
      <c r="B36" s="17"/>
      <c r="C36" s="17"/>
    </row>
    <row r="37" spans="1:3" ht="16.5" customHeight="1">
      <c r="A37" s="18"/>
      <c r="B37" s="17"/>
      <c r="C37" s="17"/>
    </row>
    <row r="38" spans="1:2" ht="16.5" customHeight="1" hidden="1">
      <c r="A38" s="16" t="s">
        <v>785</v>
      </c>
      <c r="B38" s="17"/>
    </row>
    <row r="39" spans="1:4" ht="16.5" customHeight="1" hidden="1">
      <c r="A39" s="8"/>
      <c r="D39" s="7" t="s">
        <v>476</v>
      </c>
    </row>
    <row r="40" spans="1:4" ht="16.5" customHeight="1" hidden="1">
      <c r="A40" s="23" t="s">
        <v>727</v>
      </c>
      <c r="B40" s="69"/>
      <c r="C40" s="22" t="s">
        <v>728</v>
      </c>
      <c r="D40" s="22"/>
    </row>
    <row r="41" spans="1:4" ht="15.75" customHeight="1" hidden="1">
      <c r="A41" s="47" t="s">
        <v>293</v>
      </c>
      <c r="B41" s="72"/>
      <c r="C41" s="28"/>
      <c r="D41" s="28"/>
    </row>
    <row r="42" spans="1:3" ht="16.5" customHeight="1" hidden="1">
      <c r="A42" s="29" t="s">
        <v>482</v>
      </c>
      <c r="B42" s="27"/>
      <c r="C42" s="2">
        <v>19182</v>
      </c>
    </row>
    <row r="43" spans="1:3" ht="16.5" customHeight="1" hidden="1">
      <c r="A43" s="104" t="s">
        <v>493</v>
      </c>
      <c r="B43" s="162"/>
      <c r="C43" s="2">
        <v>19022</v>
      </c>
    </row>
    <row r="44" spans="1:3" ht="16.5" customHeight="1" hidden="1">
      <c r="A44" s="104" t="s">
        <v>494</v>
      </c>
      <c r="B44" s="162"/>
      <c r="C44" s="2">
        <v>19249</v>
      </c>
    </row>
    <row r="45" spans="1:3" ht="13.5" hidden="1">
      <c r="A45" s="104" t="s">
        <v>710</v>
      </c>
      <c r="B45" s="162"/>
      <c r="C45" s="2">
        <v>18371</v>
      </c>
    </row>
    <row r="46" spans="1:3" ht="13.5" hidden="1">
      <c r="A46" s="104" t="s">
        <v>752</v>
      </c>
      <c r="B46" s="162"/>
      <c r="C46" s="2">
        <v>15157</v>
      </c>
    </row>
    <row r="47" spans="1:3" ht="13.5" hidden="1">
      <c r="A47" s="104" t="s">
        <v>806</v>
      </c>
      <c r="B47" s="162"/>
      <c r="C47" s="2">
        <v>14353</v>
      </c>
    </row>
    <row r="48" spans="1:3" ht="16.5" customHeight="1" hidden="1">
      <c r="A48" s="104" t="s">
        <v>859</v>
      </c>
      <c r="B48" s="162"/>
      <c r="C48" s="2">
        <v>16195</v>
      </c>
    </row>
    <row r="49" spans="1:3" ht="16.5" customHeight="1" hidden="1">
      <c r="A49" s="104" t="s">
        <v>702</v>
      </c>
      <c r="B49" s="162"/>
      <c r="C49" s="2">
        <v>16395</v>
      </c>
    </row>
    <row r="50" spans="1:3" ht="16.5" customHeight="1" hidden="1">
      <c r="A50" s="104" t="s">
        <v>747</v>
      </c>
      <c r="B50" s="162"/>
      <c r="C50" s="2">
        <v>15611</v>
      </c>
    </row>
    <row r="51" spans="1:3" ht="16.5" customHeight="1" hidden="1">
      <c r="A51" s="104" t="s">
        <v>791</v>
      </c>
      <c r="B51" s="162"/>
      <c r="C51" s="101" t="s">
        <v>807</v>
      </c>
    </row>
    <row r="52" spans="1:3" ht="16.5" customHeight="1" hidden="1">
      <c r="A52" s="104" t="s">
        <v>856</v>
      </c>
      <c r="B52" s="162"/>
      <c r="C52" s="101" t="s">
        <v>807</v>
      </c>
    </row>
    <row r="53" spans="1:4" ht="16.5" customHeight="1" hidden="1">
      <c r="A53" s="344"/>
      <c r="B53" s="345"/>
      <c r="C53" s="43"/>
      <c r="D53" s="43"/>
    </row>
    <row r="54" spans="1:2" ht="16.5" customHeight="1" hidden="1">
      <c r="A54" s="18" t="s">
        <v>808</v>
      </c>
      <c r="B54" s="17"/>
    </row>
    <row r="55" spans="1:2" ht="16.5" customHeight="1" hidden="1">
      <c r="A55" s="18"/>
      <c r="B55" s="17"/>
    </row>
    <row r="56" ht="16.5" customHeight="1" hidden="1"/>
    <row r="57" spans="1:5" ht="16.5" customHeight="1">
      <c r="A57" s="16" t="s">
        <v>1145</v>
      </c>
      <c r="B57" s="17"/>
      <c r="C57" s="17"/>
      <c r="D57" s="17"/>
      <c r="E57" s="346"/>
    </row>
    <row r="58" spans="1:5" ht="16.5" customHeight="1">
      <c r="A58" s="16"/>
      <c r="B58" s="17"/>
      <c r="C58" s="17"/>
      <c r="D58" s="7" t="s">
        <v>691</v>
      </c>
      <c r="E58" s="346"/>
    </row>
    <row r="59" spans="1:5" ht="16.5" customHeight="1">
      <c r="A59" s="22" t="s">
        <v>688</v>
      </c>
      <c r="B59" s="483" t="s">
        <v>1169</v>
      </c>
      <c r="C59" s="455"/>
      <c r="D59" s="455"/>
      <c r="E59" s="346"/>
    </row>
    <row r="60" spans="1:5" ht="16.5" customHeight="1">
      <c r="A60" s="16"/>
      <c r="B60" s="347"/>
      <c r="C60" s="17"/>
      <c r="D60" s="17"/>
      <c r="E60" s="346"/>
    </row>
    <row r="61" spans="1:5" ht="16.5" customHeight="1" hidden="1">
      <c r="A61" s="147" t="s">
        <v>1064</v>
      </c>
      <c r="B61" s="348"/>
      <c r="C61" s="62" t="s">
        <v>1157</v>
      </c>
      <c r="D61" s="17"/>
      <c r="E61" s="346"/>
    </row>
    <row r="62" spans="1:5" ht="16.5" customHeight="1" hidden="1">
      <c r="A62" s="103" t="s">
        <v>1125</v>
      </c>
      <c r="B62" s="348"/>
      <c r="C62" s="18">
        <v>234</v>
      </c>
      <c r="D62" s="17"/>
      <c r="E62" s="346"/>
    </row>
    <row r="63" spans="1:5" ht="16.5" customHeight="1">
      <c r="A63" s="103" t="s">
        <v>1041</v>
      </c>
      <c r="B63" s="348"/>
      <c r="C63" s="18">
        <v>473</v>
      </c>
      <c r="D63" s="17" t="s">
        <v>530</v>
      </c>
      <c r="E63" s="346"/>
    </row>
    <row r="64" spans="1:5" ht="16.5" customHeight="1">
      <c r="A64" s="103" t="s">
        <v>856</v>
      </c>
      <c r="B64" s="348"/>
      <c r="C64" s="18">
        <v>752</v>
      </c>
      <c r="D64" s="17"/>
      <c r="E64" s="346"/>
    </row>
    <row r="65" spans="1:5" ht="16.5" customHeight="1">
      <c r="A65" s="103" t="s">
        <v>1062</v>
      </c>
      <c r="B65" s="348"/>
      <c r="C65" s="18">
        <v>937</v>
      </c>
      <c r="D65" s="17"/>
      <c r="E65" s="346"/>
    </row>
    <row r="66" spans="1:5" ht="16.5" customHeight="1">
      <c r="A66" s="103" t="s">
        <v>883</v>
      </c>
      <c r="B66" s="348"/>
      <c r="C66" s="6">
        <v>2178</v>
      </c>
      <c r="D66" s="17"/>
      <c r="E66" s="346"/>
    </row>
    <row r="67" spans="1:5" ht="16.5" customHeight="1">
      <c r="A67" s="103" t="s">
        <v>529</v>
      </c>
      <c r="B67" s="348"/>
      <c r="C67" s="6">
        <v>1651</v>
      </c>
      <c r="D67" s="17"/>
      <c r="E67" s="346"/>
    </row>
    <row r="68" spans="1:5" ht="16.5" customHeight="1">
      <c r="A68" s="349"/>
      <c r="B68" s="41"/>
      <c r="C68" s="42"/>
      <c r="D68" s="42"/>
      <c r="E68" s="346"/>
    </row>
    <row r="69" spans="1:4" ht="16.5" customHeight="1">
      <c r="A69" s="330" t="s">
        <v>903</v>
      </c>
      <c r="B69" s="17"/>
      <c r="C69" s="17"/>
      <c r="D69" s="17"/>
    </row>
    <row r="70" spans="1:6" ht="16.5" customHeight="1" hidden="1">
      <c r="A70" s="22" t="s">
        <v>688</v>
      </c>
      <c r="B70" s="24" t="s">
        <v>692</v>
      </c>
      <c r="C70" s="21" t="s">
        <v>693</v>
      </c>
      <c r="D70" s="21" t="s">
        <v>66</v>
      </c>
      <c r="E70" s="21" t="s">
        <v>67</v>
      </c>
      <c r="F70" s="21" t="s">
        <v>694</v>
      </c>
    </row>
    <row r="71" spans="1:6" ht="16.5" customHeight="1" hidden="1">
      <c r="A71" s="28" t="s">
        <v>293</v>
      </c>
      <c r="B71" s="51"/>
      <c r="C71" s="18"/>
      <c r="D71" s="18"/>
      <c r="E71" s="18"/>
      <c r="F71" s="18"/>
    </row>
    <row r="72" spans="1:6" ht="16.5" customHeight="1" hidden="1">
      <c r="A72" s="28" t="s">
        <v>695</v>
      </c>
      <c r="B72" s="1">
        <v>899</v>
      </c>
      <c r="C72" s="2">
        <v>607</v>
      </c>
      <c r="D72" s="2">
        <v>1244</v>
      </c>
      <c r="E72" s="2">
        <v>13748</v>
      </c>
      <c r="F72" s="2">
        <v>16476</v>
      </c>
    </row>
    <row r="73" spans="1:6" ht="16.5" customHeight="1" hidden="1">
      <c r="A73" s="28" t="s">
        <v>495</v>
      </c>
      <c r="B73" s="1">
        <v>628</v>
      </c>
      <c r="C73" s="2">
        <v>363</v>
      </c>
      <c r="D73" s="2">
        <v>1246</v>
      </c>
      <c r="E73" s="2">
        <v>16071</v>
      </c>
      <c r="F73" s="2">
        <v>18308</v>
      </c>
    </row>
    <row r="74" spans="1:6" ht="16.5" customHeight="1" hidden="1">
      <c r="A74" s="28" t="s">
        <v>711</v>
      </c>
      <c r="B74" s="1">
        <v>567</v>
      </c>
      <c r="C74" s="2">
        <v>304</v>
      </c>
      <c r="D74" s="2">
        <v>1072</v>
      </c>
      <c r="E74" s="2">
        <v>13718</v>
      </c>
      <c r="F74" s="2">
        <v>15661</v>
      </c>
    </row>
    <row r="75" spans="1:6" ht="15.75" customHeight="1" hidden="1">
      <c r="A75" s="103" t="s">
        <v>748</v>
      </c>
      <c r="B75" s="1">
        <v>421</v>
      </c>
      <c r="C75" s="2">
        <v>225</v>
      </c>
      <c r="D75" s="2">
        <v>647</v>
      </c>
      <c r="E75" s="2">
        <v>15521</v>
      </c>
      <c r="F75" s="2">
        <v>16814</v>
      </c>
    </row>
    <row r="76" spans="1:6" ht="13.5" hidden="1">
      <c r="A76" s="103">
        <v>11</v>
      </c>
      <c r="B76" s="1">
        <v>275</v>
      </c>
      <c r="C76" s="2">
        <v>63</v>
      </c>
      <c r="D76" s="350">
        <v>575</v>
      </c>
      <c r="E76" s="2">
        <v>17474</v>
      </c>
      <c r="F76" s="2">
        <v>18387</v>
      </c>
    </row>
    <row r="77" spans="1:6" ht="13.5" hidden="1">
      <c r="A77" s="103" t="s">
        <v>574</v>
      </c>
      <c r="B77" s="1">
        <v>258</v>
      </c>
      <c r="C77" s="2">
        <v>199</v>
      </c>
      <c r="D77" s="350">
        <v>419</v>
      </c>
      <c r="E77" s="2">
        <v>16384</v>
      </c>
      <c r="F77" s="2">
        <v>17260</v>
      </c>
    </row>
    <row r="78" spans="1:6" ht="13.5" hidden="1">
      <c r="A78" s="103" t="s">
        <v>702</v>
      </c>
      <c r="B78" s="1">
        <v>426</v>
      </c>
      <c r="C78" s="2">
        <v>47</v>
      </c>
      <c r="D78" s="350">
        <v>720</v>
      </c>
      <c r="E78" s="2">
        <v>13826</v>
      </c>
      <c r="F78" s="2">
        <v>15019</v>
      </c>
    </row>
    <row r="79" spans="1:6" ht="13.5" hidden="1">
      <c r="A79" s="103" t="s">
        <v>747</v>
      </c>
      <c r="B79" s="1">
        <v>247</v>
      </c>
      <c r="C79" s="2" t="s">
        <v>749</v>
      </c>
      <c r="D79" s="350">
        <v>556</v>
      </c>
      <c r="E79" s="2">
        <v>9532</v>
      </c>
      <c r="F79" s="2">
        <v>10335</v>
      </c>
    </row>
    <row r="80" spans="1:6" ht="16.5" customHeight="1" hidden="1">
      <c r="A80" s="67" t="s">
        <v>293</v>
      </c>
      <c r="B80" s="66"/>
      <c r="C80" s="67"/>
      <c r="D80" s="67"/>
      <c r="E80" s="67"/>
      <c r="F80" s="67"/>
    </row>
    <row r="81" spans="1:4" ht="16.5" customHeight="1" hidden="1">
      <c r="A81" s="351" t="s">
        <v>841</v>
      </c>
      <c r="B81" s="17"/>
      <c r="C81" s="17"/>
      <c r="D81" s="17"/>
    </row>
    <row r="82" ht="16.5" customHeight="1">
      <c r="E82" s="7"/>
    </row>
    <row r="83" spans="1:6" ht="16.5" customHeight="1">
      <c r="A83" s="16" t="s">
        <v>1146</v>
      </c>
      <c r="B83" s="17"/>
      <c r="C83" s="17"/>
      <c r="D83" s="17"/>
      <c r="F83" s="7" t="s">
        <v>691</v>
      </c>
    </row>
    <row r="84" spans="1:3" ht="16.5" customHeight="1" hidden="1">
      <c r="A84" s="8"/>
      <c r="B84" s="17"/>
      <c r="C84" s="17"/>
    </row>
    <row r="85" spans="1:6" ht="13.5">
      <c r="A85" s="22" t="s">
        <v>688</v>
      </c>
      <c r="B85" s="483" t="s">
        <v>68</v>
      </c>
      <c r="C85" s="484"/>
      <c r="D85" s="13" t="s">
        <v>720</v>
      </c>
      <c r="E85" s="377" t="s">
        <v>721</v>
      </c>
      <c r="F85" s="13" t="s">
        <v>722</v>
      </c>
    </row>
    <row r="86" spans="1:6" ht="13.5">
      <c r="A86" s="47" t="s">
        <v>293</v>
      </c>
      <c r="B86" s="20"/>
      <c r="C86" s="20"/>
      <c r="D86" s="352"/>
      <c r="E86" s="20"/>
      <c r="F86" s="20"/>
    </row>
    <row r="87" spans="1:6" ht="13.5" hidden="1">
      <c r="A87" s="29" t="s">
        <v>498</v>
      </c>
      <c r="B87" s="609">
        <v>37118</v>
      </c>
      <c r="C87" s="610"/>
      <c r="D87" s="217">
        <v>9485</v>
      </c>
      <c r="E87" s="217">
        <v>23594</v>
      </c>
      <c r="F87" s="217">
        <v>4039</v>
      </c>
    </row>
    <row r="88" spans="1:6" ht="13.5" hidden="1">
      <c r="A88" s="104" t="s">
        <v>493</v>
      </c>
      <c r="B88" s="609">
        <v>35782</v>
      </c>
      <c r="C88" s="610"/>
      <c r="D88" s="217">
        <v>9833</v>
      </c>
      <c r="E88" s="217">
        <v>21909</v>
      </c>
      <c r="F88" s="217">
        <v>4040</v>
      </c>
    </row>
    <row r="89" spans="1:6" ht="13.5" hidden="1">
      <c r="A89" s="104" t="s">
        <v>494</v>
      </c>
      <c r="B89" s="609">
        <v>19760</v>
      </c>
      <c r="C89" s="610"/>
      <c r="D89" s="217">
        <v>5637</v>
      </c>
      <c r="E89" s="217">
        <v>12926</v>
      </c>
      <c r="F89" s="217">
        <v>1197</v>
      </c>
    </row>
    <row r="90" spans="1:6" ht="13.5" hidden="1">
      <c r="A90" s="104" t="s">
        <v>710</v>
      </c>
      <c r="B90" s="609">
        <v>18704</v>
      </c>
      <c r="C90" s="610"/>
      <c r="D90" s="217">
        <v>5824</v>
      </c>
      <c r="E90" s="217">
        <v>11444</v>
      </c>
      <c r="F90" s="217">
        <v>1436</v>
      </c>
    </row>
    <row r="91" spans="1:6" ht="13.5" hidden="1">
      <c r="A91" s="104" t="s">
        <v>752</v>
      </c>
      <c r="B91" s="609">
        <v>17506</v>
      </c>
      <c r="C91" s="610"/>
      <c r="D91" s="217">
        <v>5582</v>
      </c>
      <c r="E91" s="217">
        <v>10493</v>
      </c>
      <c r="F91" s="217">
        <v>1431</v>
      </c>
    </row>
    <row r="92" spans="1:6" ht="13.5" hidden="1">
      <c r="A92" s="104" t="s">
        <v>806</v>
      </c>
      <c r="B92" s="609">
        <v>19926</v>
      </c>
      <c r="C92" s="610"/>
      <c r="D92" s="217">
        <v>6689</v>
      </c>
      <c r="E92" s="217">
        <v>11268</v>
      </c>
      <c r="F92" s="217">
        <v>1969</v>
      </c>
    </row>
    <row r="93" spans="1:6" ht="13.5" hidden="1">
      <c r="A93" s="104" t="s">
        <v>859</v>
      </c>
      <c r="B93" s="609">
        <v>19458</v>
      </c>
      <c r="C93" s="610"/>
      <c r="D93" s="217">
        <v>5370</v>
      </c>
      <c r="E93" s="217">
        <v>12078</v>
      </c>
      <c r="F93" s="217">
        <v>2010</v>
      </c>
    </row>
    <row r="94" spans="1:6" ht="13.5" hidden="1">
      <c r="A94" s="104" t="s">
        <v>1124</v>
      </c>
      <c r="B94" s="609">
        <v>21027</v>
      </c>
      <c r="C94" s="610"/>
      <c r="D94" s="217">
        <v>5936</v>
      </c>
      <c r="E94" s="217">
        <v>12971</v>
      </c>
      <c r="F94" s="217">
        <v>2120</v>
      </c>
    </row>
    <row r="95" spans="1:6" ht="13.5" hidden="1">
      <c r="A95" s="103" t="s">
        <v>1125</v>
      </c>
      <c r="B95" s="609">
        <v>19652</v>
      </c>
      <c r="C95" s="610"/>
      <c r="D95" s="217">
        <v>5789</v>
      </c>
      <c r="E95" s="217">
        <v>11969</v>
      </c>
      <c r="F95" s="217">
        <v>1894</v>
      </c>
    </row>
    <row r="96" spans="1:6" ht="13.5">
      <c r="A96" s="104" t="s">
        <v>974</v>
      </c>
      <c r="B96" s="609">
        <v>19015</v>
      </c>
      <c r="C96" s="610"/>
      <c r="D96" s="217">
        <v>4640</v>
      </c>
      <c r="E96" s="217">
        <v>12542</v>
      </c>
      <c r="F96" s="217">
        <v>1833</v>
      </c>
    </row>
    <row r="97" spans="1:6" ht="13.5">
      <c r="A97" s="104" t="s">
        <v>856</v>
      </c>
      <c r="B97" s="609">
        <v>18947</v>
      </c>
      <c r="C97" s="610"/>
      <c r="D97" s="217">
        <v>4709</v>
      </c>
      <c r="E97" s="217">
        <v>12616</v>
      </c>
      <c r="F97" s="217">
        <v>1622</v>
      </c>
    </row>
    <row r="98" spans="1:6" ht="13.5">
      <c r="A98" s="104" t="s">
        <v>1062</v>
      </c>
      <c r="B98" s="609">
        <v>19870</v>
      </c>
      <c r="C98" s="610"/>
      <c r="D98" s="217">
        <v>5215</v>
      </c>
      <c r="E98" s="217">
        <v>12825</v>
      </c>
      <c r="F98" s="217">
        <v>1830</v>
      </c>
    </row>
    <row r="99" spans="1:6" ht="13.5">
      <c r="A99" s="104" t="s">
        <v>777</v>
      </c>
      <c r="B99" s="609">
        <v>19691</v>
      </c>
      <c r="C99" s="610"/>
      <c r="D99" s="217">
        <v>5574</v>
      </c>
      <c r="E99" s="217">
        <v>11880</v>
      </c>
      <c r="F99" s="217">
        <v>2237</v>
      </c>
    </row>
    <row r="100" spans="1:6" ht="13.5">
      <c r="A100" s="104" t="s">
        <v>529</v>
      </c>
      <c r="B100" s="609">
        <v>20606</v>
      </c>
      <c r="C100" s="610"/>
      <c r="D100" s="217">
        <v>5494</v>
      </c>
      <c r="E100" s="217">
        <v>12654</v>
      </c>
      <c r="F100" s="217">
        <v>2458</v>
      </c>
    </row>
    <row r="101" spans="1:6" ht="13.5">
      <c r="A101" s="353"/>
      <c r="B101" s="157"/>
      <c r="C101" s="218"/>
      <c r="D101" s="218"/>
      <c r="E101" s="218"/>
      <c r="F101" s="218"/>
    </row>
    <row r="102" spans="1:4" ht="13.5">
      <c r="A102" s="18" t="s">
        <v>696</v>
      </c>
      <c r="B102" s="17"/>
      <c r="C102" s="17"/>
      <c r="D102" s="17"/>
    </row>
    <row r="103" spans="1:4" ht="13.5">
      <c r="A103" s="18"/>
      <c r="B103" s="354"/>
      <c r="C103" s="354"/>
      <c r="D103" s="354"/>
    </row>
    <row r="105" ht="13.5">
      <c r="A105" s="18"/>
    </row>
  </sheetData>
  <mergeCells count="20">
    <mergeCell ref="F3:F4"/>
    <mergeCell ref="B98:C98"/>
    <mergeCell ref="B96:C96"/>
    <mergeCell ref="B85:C85"/>
    <mergeCell ref="B87:C87"/>
    <mergeCell ref="B92:C92"/>
    <mergeCell ref="B93:C93"/>
    <mergeCell ref="B88:C88"/>
    <mergeCell ref="B89:C89"/>
    <mergeCell ref="B90:C90"/>
    <mergeCell ref="B100:C100"/>
    <mergeCell ref="B99:C99"/>
    <mergeCell ref="A3:A4"/>
    <mergeCell ref="B3:B4"/>
    <mergeCell ref="C3:E3"/>
    <mergeCell ref="B91:C91"/>
    <mergeCell ref="B59:D59"/>
    <mergeCell ref="B95:C95"/>
    <mergeCell ref="B94:C94"/>
    <mergeCell ref="B97:C97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3"/>
  <colBreaks count="1" manualBreakCount="1">
    <brk id="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Tochinai1477</cp:lastModifiedBy>
  <cp:lastPrinted>2009-03-06T05:49:07Z</cp:lastPrinted>
  <dcterms:created xsi:type="dcterms:W3CDTF">2008-06-16T02:02:20Z</dcterms:created>
  <dcterms:modified xsi:type="dcterms:W3CDTF">2009-03-12T06:15:23Z</dcterms:modified>
  <cp:category/>
  <cp:version/>
  <cp:contentType/>
  <cp:contentStatus/>
</cp:coreProperties>
</file>